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User\Desktop\DỰ TOÁN 2026 TRÌNH HĐND XÃ\Đầu tư công 2026-2303\"/>
    </mc:Choice>
  </mc:AlternateContent>
  <xr:revisionPtr revIDLastSave="0" documentId="13_ncr:1_{34F8DAF4-5EC7-466C-BEC4-BBBF68F72817}" xr6:coauthVersionLast="47" xr6:coauthVersionMax="47" xr10:uidLastSave="{00000000-0000-0000-0000-000000000000}"/>
  <bookViews>
    <workbookView xWindow="-108" yWindow="-108" windowWidth="23256" windowHeight="12456" xr2:uid="{29B76D6F-34E8-4C3E-9BE1-5B951599CE59}"/>
  </bookViews>
  <sheets>
    <sheet name="P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1" l="1"/>
  <c r="F43" i="1"/>
  <c r="G43" i="1"/>
  <c r="H43" i="1"/>
  <c r="I43" i="1"/>
  <c r="L43" i="1"/>
  <c r="D43" i="1"/>
  <c r="E60" i="1"/>
  <c r="F60" i="1"/>
  <c r="J60" i="1"/>
  <c r="D60" i="1"/>
  <c r="E70" i="1"/>
  <c r="F70" i="1"/>
  <c r="G70" i="1"/>
  <c r="H70" i="1"/>
  <c r="I70" i="1"/>
  <c r="J70" i="1"/>
  <c r="D70" i="1"/>
  <c r="E89" i="1"/>
  <c r="F89" i="1"/>
  <c r="G89" i="1"/>
  <c r="H89" i="1"/>
  <c r="I89" i="1"/>
  <c r="J89" i="1"/>
  <c r="L89" i="1"/>
  <c r="D89" i="1"/>
  <c r="J58" i="1"/>
  <c r="L70" i="1"/>
  <c r="J76" i="1" l="1"/>
  <c r="L76" i="1"/>
  <c r="D76" i="1"/>
  <c r="E84" i="1"/>
  <c r="F84" i="1"/>
  <c r="G84" i="1"/>
  <c r="H84" i="1"/>
  <c r="I84" i="1"/>
  <c r="K84" i="1"/>
  <c r="L84" i="1"/>
  <c r="D84" i="1"/>
  <c r="J87" i="1"/>
  <c r="J88" i="1"/>
  <c r="J86" i="1"/>
  <c r="K77" i="1"/>
  <c r="L60" i="1"/>
  <c r="J56" i="1"/>
  <c r="J43" i="1" s="1"/>
  <c r="K90" i="1"/>
  <c r="K89" i="1" s="1"/>
  <c r="K81" i="1"/>
  <c r="K80" i="1"/>
  <c r="K79" i="1"/>
  <c r="K78" i="1"/>
  <c r="K72" i="1"/>
  <c r="K71" i="1"/>
  <c r="K70" i="1" s="1"/>
  <c r="K65" i="1"/>
  <c r="K64" i="1"/>
  <c r="K63" i="1"/>
  <c r="K62" i="1"/>
  <c r="K61" i="1"/>
  <c r="K60" i="1" s="1"/>
  <c r="K55" i="1"/>
  <c r="K53" i="1"/>
  <c r="K52" i="1"/>
  <c r="K49" i="1"/>
  <c r="K48" i="1"/>
  <c r="K47" i="1"/>
  <c r="K46" i="1"/>
  <c r="K45" i="1"/>
  <c r="K44" i="1"/>
  <c r="K43" i="1" l="1"/>
  <c r="K76" i="1"/>
  <c r="J84" i="1"/>
  <c r="L42" i="1"/>
  <c r="K42" i="1" l="1"/>
  <c r="J42" i="1"/>
  <c r="E76" i="1"/>
  <c r="F76" i="1"/>
  <c r="G76" i="1"/>
  <c r="G63" i="1" s="1"/>
  <c r="G60" i="1" s="1"/>
  <c r="H76" i="1"/>
  <c r="H63" i="1" s="1"/>
  <c r="H60" i="1" s="1"/>
  <c r="I76" i="1"/>
  <c r="I63" i="1" s="1"/>
  <c r="I60" i="1" s="1"/>
  <c r="M60" i="1"/>
  <c r="L35" i="1"/>
  <c r="L36" i="1"/>
  <c r="L37" i="1"/>
  <c r="L38" i="1"/>
  <c r="L39" i="1"/>
  <c r="L40" i="1"/>
  <c r="L41" i="1"/>
  <c r="L34" i="1"/>
  <c r="K36" i="1"/>
  <c r="K37" i="1"/>
  <c r="K38" i="1"/>
  <c r="K39" i="1"/>
  <c r="K40" i="1"/>
  <c r="K41" i="1"/>
  <c r="K35" i="1"/>
  <c r="L30" i="1"/>
  <c r="L31" i="1"/>
  <c r="L32" i="1"/>
  <c r="L29" i="1"/>
  <c r="K30" i="1"/>
  <c r="K31" i="1"/>
  <c r="K32" i="1"/>
  <c r="K29" i="1"/>
  <c r="L27" i="1"/>
  <c r="L26" i="1"/>
  <c r="K27" i="1"/>
  <c r="K26" i="1"/>
  <c r="K34" i="1"/>
  <c r="L10" i="1"/>
  <c r="L11" i="1"/>
  <c r="L12" i="1"/>
  <c r="L13" i="1"/>
  <c r="L14" i="1"/>
  <c r="L15" i="1"/>
  <c r="L16" i="1"/>
  <c r="L17" i="1"/>
  <c r="L18" i="1"/>
  <c r="L19" i="1"/>
  <c r="L20" i="1"/>
  <c r="L21" i="1"/>
  <c r="L22" i="1"/>
  <c r="L23" i="1"/>
  <c r="L24" i="1"/>
  <c r="L9" i="1"/>
  <c r="K10" i="1"/>
  <c r="K11" i="1"/>
  <c r="K12" i="1"/>
  <c r="K13" i="1"/>
  <c r="K14" i="1"/>
  <c r="K15" i="1"/>
  <c r="K16" i="1"/>
  <c r="K17" i="1"/>
  <c r="K18" i="1"/>
  <c r="K19" i="1"/>
  <c r="K20" i="1"/>
  <c r="K21" i="1"/>
  <c r="K22" i="1"/>
  <c r="K23" i="1"/>
  <c r="K24" i="1"/>
  <c r="J24" i="1" s="1"/>
  <c r="K9" i="1"/>
  <c r="J12" i="1" l="1"/>
  <c r="G42" i="1"/>
  <c r="H42" i="1"/>
  <c r="F42" i="1"/>
  <c r="J20" i="1"/>
  <c r="E42" i="1"/>
  <c r="J19" i="1"/>
  <c r="J36" i="1"/>
  <c r="I42" i="1"/>
  <c r="J32" i="1"/>
  <c r="J14" i="1"/>
  <c r="J16" i="1"/>
  <c r="J17" i="1"/>
  <c r="J15" i="1"/>
  <c r="J27" i="1"/>
  <c r="J41" i="1"/>
  <c r="J22" i="1"/>
  <c r="J10" i="1"/>
  <c r="J21" i="1"/>
  <c r="J23" i="1"/>
  <c r="J11" i="1"/>
  <c r="J13" i="1"/>
  <c r="J18" i="1"/>
  <c r="J29" i="1"/>
  <c r="J34" i="1"/>
  <c r="J26" i="1"/>
  <c r="J35" i="1"/>
  <c r="J39" i="1"/>
  <c r="J40" i="1"/>
  <c r="J38" i="1"/>
  <c r="J37" i="1"/>
  <c r="J31" i="1"/>
  <c r="J30" i="1"/>
  <c r="J9" i="1"/>
  <c r="G35" i="1" l="1"/>
  <c r="G36" i="1"/>
  <c r="G37" i="1"/>
  <c r="G38" i="1"/>
  <c r="G39" i="1"/>
  <c r="G40" i="1"/>
  <c r="G41" i="1"/>
  <c r="G34" i="1"/>
  <c r="G30" i="1"/>
  <c r="G31" i="1"/>
  <c r="G32" i="1"/>
  <c r="G29" i="1"/>
  <c r="G27" i="1"/>
  <c r="G26" i="1"/>
  <c r="E33" i="1"/>
  <c r="F33" i="1"/>
  <c r="H33" i="1"/>
  <c r="I33" i="1"/>
  <c r="J33" i="1"/>
  <c r="K33" i="1"/>
  <c r="L33" i="1"/>
  <c r="D33" i="1"/>
  <c r="E28" i="1"/>
  <c r="F28" i="1"/>
  <c r="H28" i="1"/>
  <c r="I28" i="1"/>
  <c r="J28" i="1"/>
  <c r="K28" i="1"/>
  <c r="L28" i="1"/>
  <c r="D28" i="1"/>
  <c r="E25" i="1"/>
  <c r="F25" i="1"/>
  <c r="H25" i="1"/>
  <c r="I25" i="1"/>
  <c r="J25" i="1"/>
  <c r="K25" i="1"/>
  <c r="L25" i="1"/>
  <c r="D25" i="1"/>
  <c r="G10" i="1"/>
  <c r="G11" i="1"/>
  <c r="G12" i="1"/>
  <c r="G13" i="1"/>
  <c r="G14" i="1"/>
  <c r="G15" i="1"/>
  <c r="G16" i="1"/>
  <c r="G17" i="1"/>
  <c r="G18" i="1"/>
  <c r="G19" i="1"/>
  <c r="G20" i="1"/>
  <c r="G21" i="1"/>
  <c r="G22" i="1"/>
  <c r="G23" i="1"/>
  <c r="G24" i="1"/>
  <c r="G9" i="1"/>
  <c r="E8" i="1"/>
  <c r="F8" i="1"/>
  <c r="H8" i="1"/>
  <c r="I8" i="1"/>
  <c r="D8" i="1"/>
  <c r="G28" i="1" l="1"/>
  <c r="G25" i="1"/>
  <c r="F7" i="1"/>
  <c r="F91" i="1" s="1"/>
  <c r="I7" i="1"/>
  <c r="I91" i="1" s="1"/>
  <c r="H7" i="1"/>
  <c r="H91" i="1" s="1"/>
  <c r="D7" i="1"/>
  <c r="E7" i="1"/>
  <c r="E91" i="1" s="1"/>
  <c r="G33" i="1"/>
  <c r="G8" i="1"/>
  <c r="G7" i="1" s="1"/>
  <c r="G91" i="1" s="1"/>
  <c r="L8" i="1" l="1"/>
  <c r="L7" i="1" s="1"/>
  <c r="L91" i="1" s="1"/>
  <c r="K8" i="1" l="1"/>
  <c r="K7" i="1" s="1"/>
  <c r="K91" i="1" s="1"/>
  <c r="J8" i="1"/>
  <c r="J7" i="1" s="1"/>
  <c r="J91" i="1" s="1"/>
  <c r="D42" i="1"/>
  <c r="D91" i="1" s="1"/>
</calcChain>
</file>

<file path=xl/sharedStrings.xml><?xml version="1.0" encoding="utf-8"?>
<sst xmlns="http://schemas.openxmlformats.org/spreadsheetml/2006/main" count="145" uniqueCount="136">
  <si>
    <t>TT</t>
  </si>
  <si>
    <t>Tổng mức đầu tư</t>
  </si>
  <si>
    <t>Số quyết định; ngày, tháng, năm ban hành</t>
  </si>
  <si>
    <t>Trong đó</t>
  </si>
  <si>
    <t>Luỹ kế vốn đã bố trí đến hết kế hoạch năm 2025</t>
  </si>
  <si>
    <t>Nhu cầu vốn giai đoạn 2026 - 2030</t>
  </si>
  <si>
    <t>NS xã</t>
  </si>
  <si>
    <t>NS cấp trên hổ trợ</t>
  </si>
  <si>
    <t>Chủ trương đầu tư/ Quyết định đầu tư</t>
  </si>
  <si>
    <t>Ghi chú</t>
  </si>
  <si>
    <t>Tổng số</t>
  </si>
  <si>
    <t>DỰ KIẾN KẾ HOẠCH ĐẦU TƯ CÔNG TRUNG HẠN GIAI ĐOẠN 2026 - 2030 NGUỒN VỐN NGÂN SÁCH NHÀ NƯỚC</t>
  </si>
  <si>
    <t>Danh mục, dự án</t>
  </si>
  <si>
    <t>A</t>
  </si>
  <si>
    <t>DỰ ÁN ĐẦU TƯ CÔNG CHUYỂN TIẾP SANG GIAI ĐOẠN 2026-2030</t>
  </si>
  <si>
    <t>I</t>
  </si>
  <si>
    <t xml:space="preserve">Lĩnh vực giáo dục </t>
  </si>
  <si>
    <t>Sửa chữa mái nhà học 2 tầng 9 phòng trường Tiểu học Thạch Sơn khắc phục bão số 5</t>
  </si>
  <si>
    <t>Sửa chữa mái nhà học 2 tầng 6 phòng và nhà để xe trường Tiểu học 1 thị trấn khắc phục bão số 5</t>
  </si>
  <si>
    <t>Sửa chữa các hạng mục nhà xe, hàng rào, mương thoát nước trường THCS Phan Huy Chú khắc phục bão số 5</t>
  </si>
  <si>
    <t xml:space="preserve">Sửa chữa, nâng cấp phòng học và sân chơi tại điểm trường số 2 Trường Mầm non 1 thị trấn Thạch Hà </t>
  </si>
  <si>
    <t xml:space="preserve">Sửa chữa, nâng cấp cổng, hàng rào và mái che Trường Mần mon 2 thị trấn Thạch Hà  </t>
  </si>
  <si>
    <t>Sửa chữa, nâng cấp hệ thống điện và các hạng mục phụ trợ Trường Mần non Thạch Long</t>
  </si>
  <si>
    <t xml:space="preserve">Sửa chữa, nâng cấp nhà hành chính và các hạng mục phụ trợ Trường Mần non Thạch Sơn </t>
  </si>
  <si>
    <t xml:space="preserve">Xây dựng mương thoát nước tại cơ sở 1 Trường Tiểu học 1 thị trấn Thạch Hà </t>
  </si>
  <si>
    <t xml:space="preserve">Xây dựng mương thoát nước và công trình vệ sinh giáo viên Trường tiểu học 2 thị trấn Thạch Hà </t>
  </si>
  <si>
    <t>Xây dựng tường rào và các hạng mục phụ trợ Trường Tiểu học Thạch Sơn</t>
  </si>
  <si>
    <t>Xây dựng tường rào và các hạng mục phụ trợ Trường Tiểu học Thạch Long</t>
  </si>
  <si>
    <t>Xây dựng Nhà thư viện và các công trình phụ trợ cho Trường THCS Phan Huy Chú</t>
  </si>
  <si>
    <t xml:space="preserve">Xây dựng sân bóng Trường THCS Long Sơn </t>
  </si>
  <si>
    <t>XD mới nhà học 2 tầng 6 phòng Trường MN Thạch Sơn</t>
  </si>
  <si>
    <t>II</t>
  </si>
  <si>
    <t xml:space="preserve">Lĩnh vực giao thông </t>
  </si>
  <si>
    <t>Xây dựng đường giao thông khu dân cư thôn Gia Ngãi 1</t>
  </si>
  <si>
    <t>Xây dụng đường giao thông khu dân cư Tổ dân phố 12</t>
  </si>
  <si>
    <t>III</t>
  </si>
  <si>
    <t xml:space="preserve">Lĩnh vực Nông nghiệp - Thủy lợi </t>
  </si>
  <si>
    <t>Xây dựng tuyến kênh tưới kết hợp đường giao thông nội đồng thôn Đình Hàn, xã Thạch Hà</t>
  </si>
  <si>
    <t>Xây dựng tuyến kênh phục vụ tưới, tiêu tổ dân phố 13, xã Thạch Hà</t>
  </si>
  <si>
    <t>Sửa chữa hệ thống trạm bơm trên địa bàn xã Thạch Hà</t>
  </si>
  <si>
    <t xml:space="preserve">Xây dựng kênh tưới phục vụ sản xuất thôn Tri Khê xã Thạch Hà  </t>
  </si>
  <si>
    <t>IV</t>
  </si>
  <si>
    <t>Lĩnh vực khác</t>
  </si>
  <si>
    <t>Sửa chữa, nâng cấp trụ sở cơ quan Đảng ủy - HĐND - UBND - UBMTTQ Việt Nam xã Thạch Hà và các hạng mục phụ trợ</t>
  </si>
  <si>
    <t>Hệ thống nước sạch cụm dân cư số 1 thôn Nam Giang, xã Thạch Hà</t>
  </si>
  <si>
    <t>Xây dựng hệ thống điện chiếu sáng đường Lý Nhật Quang (đoạn từ Ngõ Anh Hải thôn 12 đến đường 1B và đoạn từ ngã tư Chợ Mương đến Cầu Là) hư hỏng do bão số 5 và số 10</t>
  </si>
  <si>
    <t>Xây dựng hệ thống điện chiếu sáng đường TX03 từ Tỉnh lộ 20 đi QL 15B (Đan trung - Nam Giang) hư hỏng do bão số 5 và số 10</t>
  </si>
  <si>
    <t>Xây dựng hệ tống điện chiếu sáng tuyến TT01 từ Thôn Đình Hàn - Tri Khê</t>
  </si>
  <si>
    <t>Xây dựng hệ thống điện chiếu sáng đường Nguyễn Thái Cư, Nguyễn Huy Thuận hư hỏng do bão số 5 và số 10</t>
  </si>
  <si>
    <t>Sửa chữa, làm mới hệ thống trang trí cầu cày, cầu nga, tuyến QL 1A, các Tiểu công viên và trang trí phục vụ các ngày Lễ Tết</t>
  </si>
  <si>
    <t>Hàng rào và một số hạng mục phụ trợ trạm y tế Thị trấn</t>
  </si>
  <si>
    <t>Cải tạo, sửa chữa nhà học, nhà bộ môn, nhà hiệu bộ và các hạng mục phụ trợ Trường THCS Phan Huy Chú</t>
  </si>
  <si>
    <t>Cải tạo, sửa chữa nhà học 02 tầng 08 phòng và các hạng mục phụ trợ Trường Tiểu học Thạch Long</t>
  </si>
  <si>
    <t xml:space="preserve">NS tỉnh; nguồn tài trợ </t>
  </si>
  <si>
    <t>Số 1573/QĐ-UBND ngày 11/11/2025</t>
  </si>
  <si>
    <t>Số 1574/QĐ-UBND ngày 11/11/2025</t>
  </si>
  <si>
    <t>Số 1495/QĐ-UBND ngày 31/10/2025</t>
  </si>
  <si>
    <t>Số 1218/QĐ-UBND ngày 29/10/2025</t>
  </si>
  <si>
    <t>Số 1503/QĐ-UBND ngày 01/11/2025</t>
  </si>
  <si>
    <t>Số 1587/QĐ-UBND ngày 11/11/2025</t>
  </si>
  <si>
    <t>Số 1220/QĐ-UBND ngày 29/10/2025</t>
  </si>
  <si>
    <t>Số 1496/QĐ-UBND ngày 31/10/2025</t>
  </si>
  <si>
    <t>Số 1586/QĐ-UBND ngày 11/11/2025</t>
  </si>
  <si>
    <t>Số 1584/QĐ-UBND ngày 11/11/2025</t>
  </si>
  <si>
    <t>Số 1585/QĐ-UBND ngày 11/11/2025</t>
  </si>
  <si>
    <t>Số 1576/QĐ-UBND ngày 11/11/2025</t>
  </si>
  <si>
    <t>Số 1572/QĐ-UBND ngày 11/11/2025</t>
  </si>
  <si>
    <t>Số 1571/QĐ-UBND ngày 11/11/2025</t>
  </si>
  <si>
    <t>Số 1497/QĐ-UBND ngày 31/10/2025</t>
  </si>
  <si>
    <t>Số 1575/QĐ-UBND ngày 11/11/2025</t>
  </si>
  <si>
    <t>Số 1577/QĐ-UBND ngày 11/11/2025</t>
  </si>
  <si>
    <t>Số 1219/QĐ-UBND ngày 29/10/2025</t>
  </si>
  <si>
    <t>B</t>
  </si>
  <si>
    <t>DỰ ÁN ĐẦU TƯ CÔNG GIAI ĐOẠN 2026-2030</t>
  </si>
  <si>
    <t>Xây dựng đường vào khu dân cư Sơn Tiến</t>
  </si>
  <si>
    <t xml:space="preserve">XD Đường giao thông khu dân cư Đông Hà 1 </t>
  </si>
  <si>
    <t>Xây dựng hạ tầng cấp quyền sử dụng đất vùng Chùm Lau thôn Sông Tiến</t>
  </si>
  <si>
    <t>Xây dựng đường Giao thông khu dân cư mới thôn 12, Thôn 4, Thôn 2</t>
  </si>
  <si>
    <t>Sơn vạch kẻ đường, gờ giảm tốc, biển báo giao thông</t>
  </si>
  <si>
    <t>Nâng cấp đường giao thông thôn Sông Hải</t>
  </si>
  <si>
    <t>Đường vào Nghĩa trang Trằm Ngẹo (Tân Hợp)</t>
  </si>
  <si>
    <t xml:space="preserve">Khắc phục sửa chữa đê Hữu Nghèn đoạn qua thôn Đông Hà 2, xã Thạch Hà </t>
  </si>
  <si>
    <t>Xây dựng hạ tầng cấp quyền sử dụng đất (Đan Trung; Đông Hà 1, Đông Hà 2; Sông tiến; thôn 13; Hội cát; Đình Hàn; Tân Hợp; Thôn 9; Tri Khê; Sài Chùa; Đồng Xối)</t>
  </si>
  <si>
    <t>XD Hệ thống điện chiếu sáng các tuyến đường (Tuyến Sơn Tiến, Sông Tiến; Tiền Lương; tuyến TX02 (TL 20 đến QL 15B); Đông Hà)</t>
  </si>
  <si>
    <t xml:space="preserve">Chỉnh trang các tuyến đường giao thông trên địa bàn </t>
  </si>
  <si>
    <t>Nông Nghiệp - TMDV</t>
  </si>
  <si>
    <t>XD Kênh tiêu thoát thôn 1, thôn 2</t>
  </si>
  <si>
    <t>Nạo vét, Kè kênh dẫn Trạm bơm Cây xoài</t>
  </si>
  <si>
    <t>Nạo vét Rào Cầu đất (Sông Vách Nam thôn 13 - Thôn 15)</t>
  </si>
  <si>
    <t>Gia cố, nạo vét tuyến kênh dẫn vào trạm bơm Cồn Mưng, đoạn từ trạm bơm đến tiếp giáp kênh Rào Trẻn giai đoạn 1</t>
  </si>
  <si>
    <t>Kiên cố hóa kênh mương xã Thạch Hà (theo chính sách hỗ trợ các cấp)</t>
  </si>
  <si>
    <t>Phá bờ thữa nhỏ, làm phẳng mặt ruộng, XD bờ vùng, kênh mương, hình thành cánh đồng mẫu lớn (Tích tụ ruộng đất)</t>
  </si>
  <si>
    <t>Nâng câp XD kênh Đập xạ 13 kết hợp đường SX</t>
  </si>
  <si>
    <t>Chỉnh trang, sữa chữa, nâng cấp, XD các hạng mục Chợ Mương</t>
  </si>
  <si>
    <t>V</t>
  </si>
  <si>
    <t>Cải tạo, sữa chữa trụ sở Đảng ủy, HĐND,UBND, UBMTTQ và lắp đặt hệ thống điện áp mái</t>
  </si>
  <si>
    <t>Cải tạo, sữa chữa TT dịch vụ tổng hợp</t>
  </si>
  <si>
    <t>Xây dựng, nâng cấp, cải tạo, sữa chữa TT phục vụ hành chính công xã</t>
  </si>
  <si>
    <t>Công trình Văn hóa</t>
  </si>
  <si>
    <t>Xây dựng Tiểu công viên trước Đài tưởng niệm (thị trấn củ)</t>
  </si>
  <si>
    <t>Cải tạo, nâng cấp Công viên Lý Tự Trọng</t>
  </si>
  <si>
    <t>Chỉnh trang khuôn viên, nâng cấp đường vào Di tích cấp Quốc gia Mộ và Nhà thờ Nguyễn Phi Sài</t>
  </si>
  <si>
    <t>Xây dựng các điểm nhấn cảnh quan trên địa bàn (Vòng xuyến Thạch Long, các Sân vận động, các tiểu công viên….)</t>
  </si>
  <si>
    <t>VII</t>
  </si>
  <si>
    <t>Giáo dục, Y tế</t>
  </si>
  <si>
    <t>Xây dựng, nâng cấp, cải tạo, sữa chữa các Trường học trên địa bàn</t>
  </si>
  <si>
    <t>Xây dựng, nâng cấp, sữa chữa Trạm Y tế</t>
  </si>
  <si>
    <t xml:space="preserve"> Sơn sữa dãy nhà 2 tầng 10 phòng, 2 tầng 4 phòng điểm số 1; nâng cấp, sữa chữa một số hạng mục phụ trợ Trường Mầm non 1</t>
  </si>
  <si>
    <t xml:space="preserve"> Xây dựng Hàng rào, nâng cấp sân trường,  một số hạng mục phụ trợ Trường Tiểu học 2</t>
  </si>
  <si>
    <t>Nâng cấp sân và hệ thống thoát nước tại 2 điểm trường; nâng cấp nhà xe GV tại điểm số 1 Trường Tiểu học 1</t>
  </si>
  <si>
    <t>Sơn sữa, thay thế hệ thống điện nhà học 2 tầng 10 phòng, 2 tầng 9 phòng, XD nhà vệ sinh học sinh và một số hạng mục phụ trợ Trường Tiểu học Thạch Sơn</t>
  </si>
  <si>
    <t>Sơn sữa, thay hệ thống cữa dãy nhà 2 tầng 11 phòng và  một số hạng mục phụ trợ Trường THCS Long Sơn</t>
  </si>
  <si>
    <t>VI</t>
  </si>
  <si>
    <t>XD nhà học 3 tầng 9 phòng và các hạng mục, công trình phụ trợ Trường MN Thạch Long</t>
  </si>
  <si>
    <t>Hạ tầng, Giao thông</t>
  </si>
  <si>
    <t>Trụ sở</t>
  </si>
  <si>
    <t>Cải tạo, sữa chữa, XD các hạng mục trụ sở Công an xã</t>
  </si>
  <si>
    <t>Nhiệm vụ chuẩn bị đầu tư</t>
  </si>
  <si>
    <t>TỔNG CỘNG</t>
  </si>
  <si>
    <t>ỦY BAN NHÂN DÂN XÃ</t>
  </si>
  <si>
    <t>Số 2366/QĐ-UBND ngày 17/12/2025</t>
  </si>
  <si>
    <t>Số 2342/QĐ-UBND ngày 17/12/2025</t>
  </si>
  <si>
    <t>Số 2337/QĐ-UBND ngày 17/12/2025</t>
  </si>
  <si>
    <t>Số 2341/QĐ-UBND ngày 17/12/2025</t>
  </si>
  <si>
    <t>Số 2339/QĐ-UBND ngày 17/12/2025</t>
  </si>
  <si>
    <t>Số 2338/QĐ-UBND ngày 17/12/2025</t>
  </si>
  <si>
    <t>Số 2257/QĐ-UBND ngày 15/12/2025</t>
  </si>
  <si>
    <t xml:space="preserve">(Kèm theo báo cáo số         /BC-UBND ngày         /         /        của UBND xã) </t>
  </si>
  <si>
    <t>Đơn vị tính: Triệu đồng</t>
  </si>
  <si>
    <t>Phục mặt đường bê tông bong rộ bằng vật liệu mới</t>
  </si>
  <si>
    <t xml:space="preserve">Cầu dân sinh thôn 11 nối thôn Đồng Hà 2 </t>
  </si>
  <si>
    <t>Kênh tưới tiêu phục vụ sản xuất nông nghiệp thôn 8, thôn 10 và thôn 11</t>
  </si>
  <si>
    <t>Đầu tư trang thiết bị phục vụ kỳ họp không giấy của HĐND xã</t>
  </si>
  <si>
    <t>Xây dựng đường NVH thôn Tri Khê đi thôn Nam Giang</t>
  </si>
  <si>
    <t xml:space="preserve">Quy hoạch khu đô thị  Đông Hà </t>
  </si>
  <si>
    <t xml:space="preserve">Quy hoạch khu đô thị Đồng Giao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</si>
</sst>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1"/>
      <color theme="1"/>
      <name val="Calibri"/>
      <family val="2"/>
      <scheme val="minor"/>
    </font>
    <font>
      <sz val="14"/>
      <color theme="1"/>
      <name val="Times New Roman"/>
      <family val="2"/>
    </font>
    <font>
      <sz val="12"/>
      <color theme="1"/>
      <name val="Times New Roman"/>
      <family val="2"/>
    </font>
    <font>
      <sz val="12"/>
      <name val=".VnTime"/>
      <family val="2"/>
    </font>
    <font>
      <sz val="11"/>
      <color indexed="8"/>
      <name val="Arial"/>
      <family val="2"/>
    </font>
    <font>
      <b/>
      <sz val="12"/>
      <color theme="1"/>
      <name val="Times New Roman"/>
      <family val="1"/>
    </font>
    <font>
      <sz val="12"/>
      <color theme="1"/>
      <name val="Times New Roman"/>
      <family val="1"/>
    </font>
    <font>
      <i/>
      <sz val="12"/>
      <color theme="1"/>
      <name val="Times New Roman"/>
      <family val="1"/>
    </font>
    <font>
      <sz val="12"/>
      <color theme="1"/>
      <name val="Calibri"/>
      <family val="2"/>
      <scheme val="minor"/>
    </font>
    <font>
      <sz val="12"/>
      <color rgb="FFFF0000"/>
      <name val="Times New Roman"/>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43" fontId="2" fillId="0" borderId="0" applyFont="0" applyFill="0" applyBorder="0" applyAlignment="0" applyProtection="0"/>
    <xf numFmtId="0" fontId="3" fillId="0" borderId="0"/>
    <xf numFmtId="0" fontId="4" fillId="0" borderId="0"/>
    <xf numFmtId="43" fontId="5" fillId="0" borderId="0" applyFont="0" applyFill="0" applyBorder="0" applyAlignment="0" applyProtection="0"/>
  </cellStyleXfs>
  <cellXfs count="111">
    <xf numFmtId="0" fontId="0" fillId="0" borderId="0" xfId="0"/>
    <xf numFmtId="0" fontId="7" fillId="0" borderId="0" xfId="0" applyFont="1"/>
    <xf numFmtId="0" fontId="9" fillId="0" borderId="0" xfId="0" applyFont="1"/>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0" xfId="0" applyFont="1" applyAlignment="1">
      <alignment vertical="center"/>
    </xf>
    <xf numFmtId="0" fontId="6" fillId="0" borderId="5" xfId="0"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1" xfId="0" applyFont="1" applyBorder="1" applyAlignment="1">
      <alignment vertical="center"/>
    </xf>
    <xf numFmtId="164" fontId="6" fillId="0" borderId="1" xfId="0" applyNumberFormat="1" applyFont="1" applyBorder="1" applyAlignment="1">
      <alignment vertical="center"/>
    </xf>
    <xf numFmtId="0" fontId="7" fillId="0" borderId="1" xfId="0" applyFont="1" applyBorder="1"/>
    <xf numFmtId="2" fontId="6" fillId="0" borderId="5" xfId="0" applyNumberFormat="1" applyFont="1" applyBorder="1" applyAlignment="1">
      <alignment horizontal="left" vertical="center" wrapText="1"/>
    </xf>
    <xf numFmtId="164" fontId="6" fillId="0" borderId="1" xfId="1" applyNumberFormat="1" applyFont="1" applyBorder="1"/>
    <xf numFmtId="164" fontId="7" fillId="0" borderId="0" xfId="0" applyNumberFormat="1" applyFont="1"/>
    <xf numFmtId="0" fontId="7" fillId="0" borderId="5" xfId="0" applyFont="1" applyBorder="1" applyAlignment="1">
      <alignment horizontal="center" vertical="center" wrapText="1"/>
    </xf>
    <xf numFmtId="0" fontId="7" fillId="0" borderId="1" xfId="3" applyFont="1" applyBorder="1" applyAlignment="1">
      <alignment horizontal="justify" vertical="center"/>
    </xf>
    <xf numFmtId="0" fontId="7" fillId="0" borderId="1" xfId="0" applyFont="1" applyBorder="1" applyAlignment="1">
      <alignment horizontal="center" wrapText="1"/>
    </xf>
    <xf numFmtId="164" fontId="7" fillId="2" borderId="1" xfId="2" applyNumberFormat="1" applyFont="1" applyFill="1" applyBorder="1" applyAlignment="1">
      <alignment horizontal="right" vertical="center" wrapText="1"/>
    </xf>
    <xf numFmtId="164" fontId="7" fillId="0" borderId="1" xfId="0" applyNumberFormat="1" applyFont="1" applyBorder="1" applyAlignment="1">
      <alignment horizontal="justify" vertical="center"/>
    </xf>
    <xf numFmtId="164" fontId="7" fillId="0" borderId="1" xfId="0" applyNumberFormat="1" applyFont="1" applyBorder="1" applyAlignment="1">
      <alignment vertical="center"/>
    </xf>
    <xf numFmtId="164" fontId="7" fillId="0" borderId="1" xfId="1" applyNumberFormat="1" applyFont="1" applyBorder="1" applyAlignment="1">
      <alignment vertical="center"/>
    </xf>
    <xf numFmtId="43" fontId="7" fillId="0" borderId="1" xfId="1" applyFont="1" applyBorder="1" applyAlignment="1">
      <alignment vertical="center"/>
    </xf>
    <xf numFmtId="0" fontId="7" fillId="0" borderId="1" xfId="0" applyFont="1" applyBorder="1" applyAlignment="1">
      <alignment vertical="center"/>
    </xf>
    <xf numFmtId="0" fontId="7" fillId="0" borderId="1" xfId="0" applyFont="1" applyBorder="1" applyAlignment="1">
      <alignment horizontal="center" vertical="center" wrapText="1"/>
    </xf>
    <xf numFmtId="3" fontId="7" fillId="0" borderId="1" xfId="1" applyNumberFormat="1" applyFont="1" applyBorder="1" applyAlignment="1">
      <alignment vertical="center"/>
    </xf>
    <xf numFmtId="0" fontId="7" fillId="0" borderId="1" xfId="0" applyFont="1" applyBorder="1" applyAlignment="1">
      <alignment wrapText="1"/>
    </xf>
    <xf numFmtId="0" fontId="6" fillId="0" borderId="1" xfId="4" applyFont="1" applyBorder="1" applyAlignment="1">
      <alignment horizontal="justify" vertical="center" wrapText="1"/>
    </xf>
    <xf numFmtId="164" fontId="6" fillId="2" borderId="1" xfId="2" applyNumberFormat="1" applyFont="1" applyFill="1" applyBorder="1" applyAlignment="1">
      <alignment horizontal="right" vertical="center" wrapText="1"/>
    </xf>
    <xf numFmtId="0" fontId="7" fillId="0" borderId="1" xfId="0" applyFont="1" applyBorder="1" applyAlignment="1">
      <alignment horizontal="center" vertical="center"/>
    </xf>
    <xf numFmtId="164" fontId="7" fillId="0" borderId="1" xfId="5" applyNumberFormat="1" applyFont="1" applyFill="1" applyBorder="1" applyAlignment="1">
      <alignment horizontal="left" vertical="center" wrapText="1"/>
    </xf>
    <xf numFmtId="164" fontId="7" fillId="0" borderId="1" xfId="5" applyNumberFormat="1" applyFont="1" applyFill="1" applyBorder="1" applyAlignment="1">
      <alignment horizontal="justify" vertical="center" wrapText="1"/>
    </xf>
    <xf numFmtId="0" fontId="6" fillId="0" borderId="1" xfId="0" applyFont="1" applyBorder="1" applyAlignment="1">
      <alignment horizontal="justify" vertical="center"/>
    </xf>
    <xf numFmtId="0" fontId="6" fillId="0" borderId="1" xfId="0" applyFont="1" applyBorder="1"/>
    <xf numFmtId="0" fontId="6" fillId="0" borderId="0" xfId="0" applyFont="1"/>
    <xf numFmtId="0" fontId="7"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Border="1" applyAlignment="1">
      <alignment vertical="center" wrapText="1"/>
    </xf>
    <xf numFmtId="0" fontId="7" fillId="3" borderId="1" xfId="0" applyFont="1" applyFill="1" applyBorder="1" applyAlignment="1">
      <alignment wrapText="1"/>
    </xf>
    <xf numFmtId="2"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xf>
    <xf numFmtId="0" fontId="6" fillId="3" borderId="1" xfId="0" applyFont="1" applyFill="1" applyBorder="1" applyAlignment="1">
      <alignment vertical="center"/>
    </xf>
    <xf numFmtId="164" fontId="6" fillId="0" borderId="1" xfId="2" applyNumberFormat="1" applyFont="1" applyBorder="1" applyAlignment="1">
      <alignment horizontal="right" vertical="center" wrapText="1"/>
    </xf>
    <xf numFmtId="164" fontId="6" fillId="3" borderId="1" xfId="1" applyNumberFormat="1" applyFont="1" applyFill="1" applyBorder="1" applyAlignment="1">
      <alignment horizontal="right" vertical="center"/>
    </xf>
    <xf numFmtId="0" fontId="7" fillId="3" borderId="1" xfId="0" applyFont="1" applyFill="1" applyBorder="1" applyAlignment="1">
      <alignment horizontal="center" vertical="center"/>
    </xf>
    <xf numFmtId="0" fontId="7" fillId="3" borderId="1" xfId="0" applyFont="1" applyFill="1" applyBorder="1" applyAlignment="1">
      <alignment vertical="center" wrapText="1"/>
    </xf>
    <xf numFmtId="3" fontId="7" fillId="3" borderId="1" xfId="1" applyNumberFormat="1" applyFont="1" applyFill="1" applyBorder="1" applyAlignment="1">
      <alignment horizontal="right" vertical="center"/>
    </xf>
    <xf numFmtId="3" fontId="7" fillId="3" borderId="1" xfId="0" applyNumberFormat="1" applyFont="1" applyFill="1" applyBorder="1" applyAlignment="1">
      <alignment vertical="center"/>
    </xf>
    <xf numFmtId="0" fontId="7" fillId="3" borderId="1" xfId="0" applyFont="1" applyFill="1" applyBorder="1" applyAlignment="1">
      <alignment vertical="center"/>
    </xf>
    <xf numFmtId="3" fontId="7" fillId="3" borderId="1" xfId="1" applyNumberFormat="1" applyFont="1" applyFill="1" applyBorder="1" applyAlignment="1">
      <alignment horizontal="right" vertical="center" wrapText="1"/>
    </xf>
    <xf numFmtId="164" fontId="7" fillId="3" borderId="1" xfId="1" applyNumberFormat="1" applyFont="1" applyFill="1" applyBorder="1" applyAlignment="1">
      <alignment vertical="center" wrapText="1"/>
    </xf>
    <xf numFmtId="3" fontId="7" fillId="3" borderId="1" xfId="1" applyNumberFormat="1" applyFont="1" applyFill="1" applyBorder="1" applyAlignment="1">
      <alignment vertical="center" wrapText="1"/>
    </xf>
    <xf numFmtId="164" fontId="7" fillId="3" borderId="1" xfId="2" applyNumberFormat="1" applyFont="1" applyFill="1" applyBorder="1" applyAlignment="1">
      <alignment vertical="center" wrapText="1"/>
    </xf>
    <xf numFmtId="164" fontId="7" fillId="3" borderId="1" xfId="1" applyNumberFormat="1" applyFont="1" applyFill="1" applyBorder="1" applyAlignment="1">
      <alignment vertical="center"/>
    </xf>
    <xf numFmtId="164" fontId="7" fillId="0" borderId="1" xfId="2" applyNumberFormat="1" applyFont="1" applyFill="1" applyBorder="1" applyAlignment="1">
      <alignment horizontal="right" vertical="center" wrapText="1"/>
    </xf>
    <xf numFmtId="2" fontId="7" fillId="0" borderId="1" xfId="0" applyNumberFormat="1" applyFont="1" applyBorder="1" applyAlignment="1">
      <alignment vertical="center" wrapText="1"/>
    </xf>
    <xf numFmtId="164" fontId="7" fillId="0" borderId="1" xfId="2" applyNumberFormat="1" applyFont="1" applyBorder="1" applyAlignment="1">
      <alignment horizontal="right" vertical="center" wrapText="1"/>
    </xf>
    <xf numFmtId="0" fontId="6" fillId="3" borderId="1" xfId="0" applyFont="1" applyFill="1" applyBorder="1" applyAlignment="1">
      <alignment vertical="center" wrapText="1"/>
    </xf>
    <xf numFmtId="164" fontId="6" fillId="3" borderId="1" xfId="1" applyNumberFormat="1" applyFont="1" applyFill="1" applyBorder="1" applyAlignment="1">
      <alignment horizontal="right" vertical="center" wrapText="1"/>
    </xf>
    <xf numFmtId="3" fontId="7" fillId="0" borderId="1" xfId="2" applyNumberFormat="1" applyFont="1" applyBorder="1" applyAlignment="1">
      <alignment horizontal="right" vertical="center" wrapText="1"/>
    </xf>
    <xf numFmtId="164" fontId="7" fillId="0" borderId="1" xfId="1" applyNumberFormat="1" applyFont="1" applyBorder="1" applyAlignment="1">
      <alignment horizontal="right" vertical="center" wrapText="1"/>
    </xf>
    <xf numFmtId="164" fontId="6" fillId="0" borderId="1" xfId="1" applyNumberFormat="1" applyFont="1" applyBorder="1" applyAlignment="1">
      <alignment horizontal="right" vertical="center" wrapText="1"/>
    </xf>
    <xf numFmtId="164" fontId="7" fillId="0" borderId="1" xfId="2" applyNumberFormat="1" applyFont="1" applyBorder="1" applyAlignment="1">
      <alignment horizontal="right" vertical="center"/>
    </xf>
    <xf numFmtId="49" fontId="7" fillId="3" borderId="1" xfId="0" applyNumberFormat="1" applyFont="1" applyFill="1" applyBorder="1" applyAlignment="1">
      <alignment vertical="center" wrapText="1"/>
    </xf>
    <xf numFmtId="2" fontId="7" fillId="4" borderId="1" xfId="0" applyNumberFormat="1" applyFont="1" applyFill="1" applyBorder="1" applyAlignment="1">
      <alignment horizontal="left" vertical="center" wrapText="1"/>
    </xf>
    <xf numFmtId="164" fontId="7" fillId="0" borderId="1" xfId="2" applyNumberFormat="1" applyFont="1" applyFill="1" applyBorder="1" applyAlignment="1">
      <alignment horizontal="right" vertical="center"/>
    </xf>
    <xf numFmtId="0" fontId="7" fillId="3" borderId="1" xfId="0" applyFont="1" applyFill="1" applyBorder="1" applyAlignment="1">
      <alignment horizontal="left" vertical="center" wrapText="1"/>
    </xf>
    <xf numFmtId="164" fontId="7" fillId="3" borderId="1" xfId="1" applyNumberFormat="1" applyFont="1" applyFill="1" applyBorder="1" applyAlignment="1">
      <alignment horizontal="right" vertical="center" wrapText="1"/>
    </xf>
    <xf numFmtId="164" fontId="6" fillId="0" borderId="1" xfId="2" applyNumberFormat="1" applyFont="1" applyBorder="1" applyAlignment="1">
      <alignment horizontal="right" vertical="center"/>
    </xf>
    <xf numFmtId="164" fontId="7" fillId="0" borderId="1" xfId="1" applyNumberFormat="1" applyFont="1" applyBorder="1" applyAlignment="1">
      <alignment horizontal="right" vertical="center"/>
    </xf>
    <xf numFmtId="0" fontId="7" fillId="3" borderId="1" xfId="0" applyFont="1" applyFill="1" applyBorder="1" applyAlignment="1">
      <alignment horizontal="center" vertical="center" wrapText="1"/>
    </xf>
    <xf numFmtId="2" fontId="7" fillId="0" borderId="1" xfId="0" applyNumberFormat="1" applyFont="1" applyBorder="1" applyAlignment="1">
      <alignment horizontal="left" vertical="center" wrapText="1"/>
    </xf>
    <xf numFmtId="2" fontId="6" fillId="3" borderId="1" xfId="0" applyNumberFormat="1" applyFont="1" applyFill="1" applyBorder="1" applyAlignment="1">
      <alignment vertical="center" wrapText="1"/>
    </xf>
    <xf numFmtId="3" fontId="7" fillId="3" borderId="1" xfId="1" applyNumberFormat="1" applyFont="1" applyFill="1" applyBorder="1" applyAlignment="1">
      <alignment vertical="center"/>
    </xf>
    <xf numFmtId="2" fontId="7" fillId="0" borderId="6" xfId="0" applyNumberFormat="1" applyFont="1" applyBorder="1" applyAlignment="1">
      <alignment vertical="center" wrapText="1"/>
    </xf>
    <xf numFmtId="164" fontId="7" fillId="0" borderId="8" xfId="2" applyNumberFormat="1" applyFont="1" applyBorder="1" applyAlignment="1">
      <alignment horizontal="right" vertical="center"/>
    </xf>
    <xf numFmtId="3" fontId="6" fillId="3" borderId="1" xfId="1" applyNumberFormat="1" applyFont="1" applyFill="1" applyBorder="1" applyAlignment="1">
      <alignment horizontal="right" vertical="center" wrapText="1"/>
    </xf>
    <xf numFmtId="43" fontId="6" fillId="3" borderId="1" xfId="1" applyFont="1" applyFill="1" applyBorder="1" applyAlignment="1">
      <alignment horizontal="right" vertical="center" wrapText="1"/>
    </xf>
    <xf numFmtId="0" fontId="6" fillId="3" borderId="1" xfId="0" applyFont="1" applyFill="1" applyBorder="1" applyAlignment="1">
      <alignment horizontal="center" vertical="center" wrapText="1"/>
    </xf>
    <xf numFmtId="3" fontId="6" fillId="3" borderId="1" xfId="1" applyNumberFormat="1" applyFont="1" applyFill="1" applyBorder="1" applyAlignment="1">
      <alignment horizontal="right" vertical="center"/>
    </xf>
    <xf numFmtId="0" fontId="7" fillId="3" borderId="0" xfId="0" applyFont="1" applyFill="1" applyAlignment="1">
      <alignment horizontal="center" vertical="center"/>
    </xf>
    <xf numFmtId="0" fontId="7" fillId="3" borderId="0" xfId="0" applyFont="1" applyFill="1" applyAlignment="1">
      <alignment vertical="center" wrapText="1"/>
    </xf>
    <xf numFmtId="164" fontId="7" fillId="0" borderId="0" xfId="2" applyNumberFormat="1" applyFont="1" applyBorder="1" applyAlignment="1">
      <alignment horizontal="right" vertical="center"/>
    </xf>
    <xf numFmtId="3" fontId="7" fillId="3" borderId="0" xfId="1" applyNumberFormat="1" applyFont="1" applyFill="1" applyBorder="1" applyAlignment="1">
      <alignment horizontal="right" vertical="center"/>
    </xf>
    <xf numFmtId="3" fontId="7" fillId="0" borderId="0" xfId="0" applyNumberFormat="1" applyFont="1" applyAlignment="1">
      <alignment vertical="center"/>
    </xf>
    <xf numFmtId="164" fontId="7" fillId="0" borderId="0" xfId="2" applyNumberFormat="1" applyFont="1" applyBorder="1" applyAlignment="1">
      <alignment vertical="center"/>
    </xf>
    <xf numFmtId="0" fontId="6" fillId="0" borderId="0" xfId="0" applyFont="1" applyAlignment="1">
      <alignment horizontal="center"/>
    </xf>
    <xf numFmtId="0" fontId="8" fillId="0" borderId="0" xfId="0" applyFont="1" applyAlignment="1">
      <alignment horizontal="center"/>
    </xf>
    <xf numFmtId="0" fontId="8" fillId="0" borderId="9" xfId="0" applyFont="1" applyBorder="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vertical="center" wrapText="1"/>
    </xf>
    <xf numFmtId="3" fontId="10" fillId="3" borderId="1" xfId="1" applyNumberFormat="1" applyFont="1" applyFill="1" applyBorder="1" applyAlignment="1">
      <alignment horizontal="right" vertical="center"/>
    </xf>
    <xf numFmtId="164" fontId="10" fillId="0" borderId="1" xfId="1" applyNumberFormat="1" applyFont="1" applyBorder="1" applyAlignment="1">
      <alignment vertical="center"/>
    </xf>
    <xf numFmtId="0" fontId="10" fillId="0" borderId="1" xfId="0" applyFont="1" applyBorder="1"/>
    <xf numFmtId="0" fontId="10" fillId="3" borderId="1" xfId="0" applyFont="1" applyFill="1" applyBorder="1" applyAlignment="1">
      <alignment vertical="center"/>
    </xf>
    <xf numFmtId="0" fontId="10" fillId="0" borderId="0" xfId="0" applyFont="1"/>
    <xf numFmtId="0" fontId="10" fillId="0" borderId="5" xfId="0" applyFont="1" applyBorder="1" applyAlignment="1">
      <alignment horizontal="center" vertical="center" wrapText="1"/>
    </xf>
    <xf numFmtId="0" fontId="10" fillId="0" borderId="1" xfId="0" applyFont="1" applyBorder="1" applyAlignment="1">
      <alignment wrapText="1"/>
    </xf>
    <xf numFmtId="164" fontId="10" fillId="2" borderId="1" xfId="2" applyNumberFormat="1" applyFont="1" applyFill="1" applyBorder="1" applyAlignment="1">
      <alignment horizontal="right" vertical="center" wrapText="1"/>
    </xf>
    <xf numFmtId="164" fontId="10" fillId="0" borderId="1" xfId="0" applyNumberFormat="1" applyFont="1" applyBorder="1" applyAlignment="1">
      <alignment horizontal="justify" vertical="center"/>
    </xf>
    <xf numFmtId="164" fontId="10" fillId="0" borderId="1" xfId="0" applyNumberFormat="1" applyFont="1" applyBorder="1" applyAlignment="1">
      <alignment vertical="center"/>
    </xf>
    <xf numFmtId="43" fontId="10" fillId="0" borderId="1" xfId="1" applyFont="1" applyBorder="1" applyAlignment="1">
      <alignment vertical="center"/>
    </xf>
  </cellXfs>
  <cellStyles count="6">
    <cellStyle name="Comma" xfId="1" builtinId="3"/>
    <cellStyle name="Comma 10" xfId="5" xr:uid="{84317283-677A-436D-AF5E-23D3CD4656A0}"/>
    <cellStyle name="Comma 2 2" xfId="2" xr:uid="{82868EC2-073E-4C6F-B548-13673FD55D31}"/>
    <cellStyle name="Normal" xfId="0" builtinId="0"/>
    <cellStyle name="Normal 3" xfId="3" xr:uid="{B21AFAD0-646B-489D-9E3D-4EA19EFBDAE7}"/>
    <cellStyle name="Normal 5" xfId="4" xr:uid="{1002A777-9EB0-4EDD-A97C-3DE323DE0A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1231F-E739-4E69-9ED1-8FB3CBEF9B9C}">
  <dimension ref="A1:P93"/>
  <sheetViews>
    <sheetView tabSelected="1" zoomScaleNormal="100" workbookViewId="0">
      <selection activeCell="B50" sqref="B50:B51"/>
    </sheetView>
  </sheetViews>
  <sheetFormatPr defaultRowHeight="15.6" x14ac:dyDescent="0.3"/>
  <cols>
    <col min="1" max="1" width="4.5546875" style="1" customWidth="1"/>
    <col min="2" max="2" width="32" style="1" customWidth="1"/>
    <col min="3" max="3" width="13.21875" style="1" customWidth="1"/>
    <col min="4" max="4" width="10.109375" style="1" customWidth="1"/>
    <col min="5" max="5" width="10.44140625" style="1" customWidth="1"/>
    <col min="6" max="6" width="10.5546875" style="1" customWidth="1"/>
    <col min="7" max="7" width="10.88671875" style="1" customWidth="1"/>
    <col min="8" max="8" width="9.5546875" style="1" customWidth="1"/>
    <col min="9" max="9" width="10.77734375" style="1" customWidth="1"/>
    <col min="10" max="10" width="10.6640625" style="1" customWidth="1"/>
    <col min="11" max="11" width="10.88671875" style="1" customWidth="1"/>
    <col min="12" max="12" width="11.33203125" style="1" customWidth="1"/>
    <col min="13" max="13" width="9.33203125" style="1" customWidth="1"/>
    <col min="14" max="16384" width="8.88671875" style="1"/>
  </cols>
  <sheetData>
    <row r="1" spans="1:16" x14ac:dyDescent="0.3">
      <c r="A1" s="85" t="s">
        <v>11</v>
      </c>
      <c r="B1" s="85"/>
      <c r="C1" s="85"/>
      <c r="D1" s="85"/>
      <c r="E1" s="85"/>
      <c r="F1" s="85"/>
      <c r="G1" s="85"/>
      <c r="H1" s="85"/>
      <c r="I1" s="85"/>
      <c r="J1" s="85"/>
      <c r="K1" s="85"/>
      <c r="L1" s="85"/>
      <c r="M1" s="85"/>
    </row>
    <row r="2" spans="1:16" x14ac:dyDescent="0.3">
      <c r="A2" s="86" t="s">
        <v>127</v>
      </c>
      <c r="B2" s="86"/>
      <c r="C2" s="86"/>
      <c r="D2" s="86"/>
      <c r="E2" s="86"/>
      <c r="F2" s="86"/>
      <c r="G2" s="86"/>
      <c r="H2" s="86"/>
      <c r="I2" s="86"/>
      <c r="J2" s="86"/>
      <c r="K2" s="86"/>
      <c r="L2" s="86"/>
      <c r="M2" s="86"/>
    </row>
    <row r="3" spans="1:16" x14ac:dyDescent="0.3">
      <c r="A3" s="2"/>
      <c r="K3" s="87" t="s">
        <v>128</v>
      </c>
      <c r="L3" s="87"/>
      <c r="M3" s="87"/>
    </row>
    <row r="4" spans="1:16" s="5" customFormat="1" ht="27.6" customHeight="1" x14ac:dyDescent="0.3">
      <c r="A4" s="90" t="s">
        <v>0</v>
      </c>
      <c r="B4" s="90" t="s">
        <v>12</v>
      </c>
      <c r="C4" s="95" t="s">
        <v>8</v>
      </c>
      <c r="D4" s="96"/>
      <c r="E4" s="96"/>
      <c r="F4" s="97"/>
      <c r="G4" s="88" t="s">
        <v>4</v>
      </c>
      <c r="H4" s="88"/>
      <c r="I4" s="88"/>
      <c r="J4" s="89" t="s">
        <v>5</v>
      </c>
      <c r="K4" s="89"/>
      <c r="L4" s="89"/>
      <c r="M4" s="89" t="s">
        <v>9</v>
      </c>
    </row>
    <row r="5" spans="1:16" s="5" customFormat="1" ht="18.600000000000001" customHeight="1" x14ac:dyDescent="0.3">
      <c r="A5" s="91"/>
      <c r="B5" s="91"/>
      <c r="C5" s="93" t="s">
        <v>2</v>
      </c>
      <c r="D5" s="93" t="s">
        <v>1</v>
      </c>
      <c r="E5" s="88" t="s">
        <v>3</v>
      </c>
      <c r="F5" s="88"/>
      <c r="G5" s="93" t="s">
        <v>10</v>
      </c>
      <c r="H5" s="88" t="s">
        <v>3</v>
      </c>
      <c r="I5" s="88"/>
      <c r="J5" s="93" t="s">
        <v>10</v>
      </c>
      <c r="K5" s="88" t="s">
        <v>3</v>
      </c>
      <c r="L5" s="88"/>
      <c r="M5" s="89"/>
    </row>
    <row r="6" spans="1:16" ht="46.8" customHeight="1" x14ac:dyDescent="0.3">
      <c r="A6" s="92"/>
      <c r="B6" s="92"/>
      <c r="C6" s="94"/>
      <c r="D6" s="94"/>
      <c r="E6" s="4" t="s">
        <v>6</v>
      </c>
      <c r="F6" s="3" t="s">
        <v>53</v>
      </c>
      <c r="G6" s="94"/>
      <c r="H6" s="4" t="s">
        <v>6</v>
      </c>
      <c r="I6" s="3" t="s">
        <v>7</v>
      </c>
      <c r="J6" s="94"/>
      <c r="K6" s="4" t="s">
        <v>6</v>
      </c>
      <c r="L6" s="3" t="s">
        <v>53</v>
      </c>
      <c r="M6" s="89"/>
    </row>
    <row r="7" spans="1:16" ht="46.8" x14ac:dyDescent="0.3">
      <c r="A7" s="6" t="s">
        <v>13</v>
      </c>
      <c r="B7" s="7" t="s">
        <v>14</v>
      </c>
      <c r="C7" s="8"/>
      <c r="D7" s="9">
        <f>D8+D25+D28+D33</f>
        <v>75010</v>
      </c>
      <c r="E7" s="9">
        <f t="shared" ref="E7:L7" si="0">E8+E25+E28+E33</f>
        <v>61410</v>
      </c>
      <c r="F7" s="9">
        <f t="shared" si="0"/>
        <v>13600</v>
      </c>
      <c r="G7" s="9">
        <f t="shared" si="0"/>
        <v>26219</v>
      </c>
      <c r="H7" s="9">
        <f t="shared" si="0"/>
        <v>16919</v>
      </c>
      <c r="I7" s="9">
        <f t="shared" si="0"/>
        <v>9300</v>
      </c>
      <c r="J7" s="9">
        <f t="shared" si="0"/>
        <v>48791</v>
      </c>
      <c r="K7" s="9">
        <f t="shared" si="0"/>
        <v>44491</v>
      </c>
      <c r="L7" s="9">
        <f t="shared" si="0"/>
        <v>4300</v>
      </c>
      <c r="M7" s="10"/>
    </row>
    <row r="8" spans="1:16" x14ac:dyDescent="0.3">
      <c r="A8" s="6" t="s">
        <v>15</v>
      </c>
      <c r="B8" s="11" t="s">
        <v>16</v>
      </c>
      <c r="C8" s="10"/>
      <c r="D8" s="12">
        <f>SUM(D9:D24)</f>
        <v>34650</v>
      </c>
      <c r="E8" s="12">
        <f t="shared" ref="E8:L8" si="1">SUM(E9:E24)</f>
        <v>21050</v>
      </c>
      <c r="F8" s="12">
        <f t="shared" si="1"/>
        <v>13600</v>
      </c>
      <c r="G8" s="12">
        <f t="shared" si="1"/>
        <v>17000</v>
      </c>
      <c r="H8" s="12">
        <f t="shared" si="1"/>
        <v>7700</v>
      </c>
      <c r="I8" s="12">
        <f t="shared" si="1"/>
        <v>9300</v>
      </c>
      <c r="J8" s="12">
        <f t="shared" si="1"/>
        <v>17650</v>
      </c>
      <c r="K8" s="12">
        <f t="shared" si="1"/>
        <v>13350</v>
      </c>
      <c r="L8" s="12">
        <f t="shared" si="1"/>
        <v>4300</v>
      </c>
      <c r="M8" s="10"/>
      <c r="O8" s="13"/>
      <c r="P8" s="13"/>
    </row>
    <row r="9" spans="1:16" ht="46.8" x14ac:dyDescent="0.3">
      <c r="A9" s="14">
        <v>1</v>
      </c>
      <c r="B9" s="15" t="s">
        <v>17</v>
      </c>
      <c r="C9" s="16" t="s">
        <v>64</v>
      </c>
      <c r="D9" s="17">
        <v>550</v>
      </c>
      <c r="E9" s="18">
        <v>550</v>
      </c>
      <c r="F9" s="10"/>
      <c r="G9" s="19">
        <f>H9+I9</f>
        <v>550</v>
      </c>
      <c r="H9" s="18">
        <v>550</v>
      </c>
      <c r="I9" s="10"/>
      <c r="J9" s="20">
        <f>K9+L9</f>
        <v>0</v>
      </c>
      <c r="K9" s="21">
        <f>E9-H9</f>
        <v>0</v>
      </c>
      <c r="L9" s="21">
        <f>F9-I9</f>
        <v>0</v>
      </c>
      <c r="M9" s="22"/>
    </row>
    <row r="10" spans="1:16" ht="46.8" x14ac:dyDescent="0.3">
      <c r="A10" s="14">
        <v>2</v>
      </c>
      <c r="B10" s="15" t="s">
        <v>18</v>
      </c>
      <c r="C10" s="16" t="s">
        <v>62</v>
      </c>
      <c r="D10" s="17">
        <v>500</v>
      </c>
      <c r="E10" s="18">
        <v>500</v>
      </c>
      <c r="F10" s="10"/>
      <c r="G10" s="19">
        <f t="shared" ref="G10:G24" si="2">H10+I10</f>
        <v>500</v>
      </c>
      <c r="H10" s="18">
        <v>500</v>
      </c>
      <c r="I10" s="10"/>
      <c r="J10" s="20">
        <f t="shared" ref="J10:J24" si="3">K10+L10</f>
        <v>0</v>
      </c>
      <c r="K10" s="19">
        <f t="shared" ref="K10:K24" si="4">E10-H10</f>
        <v>0</v>
      </c>
      <c r="L10" s="21">
        <f t="shared" ref="L10:L24" si="5">F10-I10</f>
        <v>0</v>
      </c>
      <c r="M10" s="10"/>
    </row>
    <row r="11" spans="1:16" ht="62.4" x14ac:dyDescent="0.3">
      <c r="A11" s="14">
        <v>3</v>
      </c>
      <c r="B11" s="15" t="s">
        <v>19</v>
      </c>
      <c r="C11" s="16" t="s">
        <v>63</v>
      </c>
      <c r="D11" s="17">
        <v>800</v>
      </c>
      <c r="E11" s="18">
        <v>800</v>
      </c>
      <c r="F11" s="10"/>
      <c r="G11" s="19">
        <f t="shared" si="2"/>
        <v>800</v>
      </c>
      <c r="H11" s="18">
        <v>800</v>
      </c>
      <c r="I11" s="10"/>
      <c r="J11" s="20">
        <f t="shared" si="3"/>
        <v>0</v>
      </c>
      <c r="K11" s="19">
        <f t="shared" si="4"/>
        <v>0</v>
      </c>
      <c r="L11" s="21">
        <f t="shared" si="5"/>
        <v>0</v>
      </c>
      <c r="M11" s="10"/>
    </row>
    <row r="12" spans="1:16" ht="62.4" x14ac:dyDescent="0.3">
      <c r="A12" s="14">
        <v>4</v>
      </c>
      <c r="B12" s="15" t="s">
        <v>20</v>
      </c>
      <c r="C12" s="16" t="s">
        <v>55</v>
      </c>
      <c r="D12" s="17">
        <v>1000</v>
      </c>
      <c r="E12" s="18">
        <v>1000</v>
      </c>
      <c r="F12" s="10"/>
      <c r="G12" s="19">
        <f t="shared" si="2"/>
        <v>700</v>
      </c>
      <c r="H12" s="18">
        <v>700</v>
      </c>
      <c r="I12" s="10"/>
      <c r="J12" s="20">
        <f t="shared" si="3"/>
        <v>300</v>
      </c>
      <c r="K12" s="19">
        <f t="shared" si="4"/>
        <v>300</v>
      </c>
      <c r="L12" s="21">
        <f t="shared" si="5"/>
        <v>0</v>
      </c>
      <c r="M12" s="10"/>
    </row>
    <row r="13" spans="1:16" ht="46.8" x14ac:dyDescent="0.3">
      <c r="A13" s="14">
        <v>5</v>
      </c>
      <c r="B13" s="15" t="s">
        <v>21</v>
      </c>
      <c r="C13" s="16" t="s">
        <v>54</v>
      </c>
      <c r="D13" s="17">
        <v>1000</v>
      </c>
      <c r="E13" s="18">
        <v>1000</v>
      </c>
      <c r="F13" s="10"/>
      <c r="G13" s="19">
        <f t="shared" si="2"/>
        <v>700</v>
      </c>
      <c r="H13" s="18">
        <v>700</v>
      </c>
      <c r="I13" s="10"/>
      <c r="J13" s="20">
        <f t="shared" si="3"/>
        <v>300</v>
      </c>
      <c r="K13" s="19">
        <f t="shared" si="4"/>
        <v>300</v>
      </c>
      <c r="L13" s="21">
        <f t="shared" si="5"/>
        <v>0</v>
      </c>
      <c r="M13" s="10"/>
    </row>
    <row r="14" spans="1:16" ht="46.8" x14ac:dyDescent="0.3">
      <c r="A14" s="14">
        <v>6</v>
      </c>
      <c r="B14" s="15" t="s">
        <v>22</v>
      </c>
      <c r="C14" s="16" t="s">
        <v>69</v>
      </c>
      <c r="D14" s="17">
        <v>1000</v>
      </c>
      <c r="E14" s="18">
        <v>1000</v>
      </c>
      <c r="F14" s="10"/>
      <c r="G14" s="19">
        <f t="shared" si="2"/>
        <v>500</v>
      </c>
      <c r="H14" s="18">
        <v>500</v>
      </c>
      <c r="I14" s="10"/>
      <c r="J14" s="20">
        <f t="shared" si="3"/>
        <v>500</v>
      </c>
      <c r="K14" s="19">
        <f t="shared" si="4"/>
        <v>500</v>
      </c>
      <c r="L14" s="21">
        <f t="shared" si="5"/>
        <v>0</v>
      </c>
      <c r="M14" s="10"/>
    </row>
    <row r="15" spans="1:16" ht="46.8" x14ac:dyDescent="0.3">
      <c r="A15" s="14">
        <v>7</v>
      </c>
      <c r="B15" s="15" t="s">
        <v>23</v>
      </c>
      <c r="C15" s="16" t="s">
        <v>66</v>
      </c>
      <c r="D15" s="17">
        <v>500</v>
      </c>
      <c r="E15" s="18">
        <v>500</v>
      </c>
      <c r="F15" s="10"/>
      <c r="G15" s="19">
        <f t="shared" si="2"/>
        <v>500</v>
      </c>
      <c r="H15" s="18">
        <v>500</v>
      </c>
      <c r="I15" s="10"/>
      <c r="J15" s="20">
        <f t="shared" si="3"/>
        <v>0</v>
      </c>
      <c r="K15" s="19">
        <f t="shared" si="4"/>
        <v>0</v>
      </c>
      <c r="L15" s="21">
        <f t="shared" si="5"/>
        <v>0</v>
      </c>
      <c r="M15" s="10"/>
    </row>
    <row r="16" spans="1:16" ht="46.8" x14ac:dyDescent="0.3">
      <c r="A16" s="14">
        <v>8</v>
      </c>
      <c r="B16" s="15" t="s">
        <v>24</v>
      </c>
      <c r="C16" s="16" t="s">
        <v>67</v>
      </c>
      <c r="D16" s="17">
        <v>500</v>
      </c>
      <c r="E16" s="18">
        <v>500</v>
      </c>
      <c r="F16" s="10"/>
      <c r="G16" s="19">
        <f t="shared" si="2"/>
        <v>500</v>
      </c>
      <c r="H16" s="18">
        <v>500</v>
      </c>
      <c r="I16" s="10"/>
      <c r="J16" s="20">
        <f t="shared" si="3"/>
        <v>0</v>
      </c>
      <c r="K16" s="19">
        <f t="shared" si="4"/>
        <v>0</v>
      </c>
      <c r="L16" s="21">
        <f t="shared" si="5"/>
        <v>0</v>
      </c>
      <c r="M16" s="10"/>
    </row>
    <row r="17" spans="1:13" ht="62.4" x14ac:dyDescent="0.3">
      <c r="A17" s="14">
        <v>9</v>
      </c>
      <c r="B17" s="15" t="s">
        <v>25</v>
      </c>
      <c r="C17" s="16" t="s">
        <v>65</v>
      </c>
      <c r="D17" s="17">
        <v>700</v>
      </c>
      <c r="E17" s="18">
        <v>700</v>
      </c>
      <c r="F17" s="10"/>
      <c r="G17" s="19">
        <f t="shared" si="2"/>
        <v>700</v>
      </c>
      <c r="H17" s="18">
        <v>700</v>
      </c>
      <c r="I17" s="10"/>
      <c r="J17" s="20">
        <f t="shared" si="3"/>
        <v>0</v>
      </c>
      <c r="K17" s="19">
        <f t="shared" si="4"/>
        <v>0</v>
      </c>
      <c r="L17" s="21">
        <f t="shared" si="5"/>
        <v>0</v>
      </c>
      <c r="M17" s="10"/>
    </row>
    <row r="18" spans="1:13" ht="46.8" x14ac:dyDescent="0.3">
      <c r="A18" s="14">
        <v>10</v>
      </c>
      <c r="B18" s="15" t="s">
        <v>26</v>
      </c>
      <c r="C18" s="16" t="s">
        <v>59</v>
      </c>
      <c r="D18" s="17">
        <v>1000</v>
      </c>
      <c r="E18" s="18">
        <v>1000</v>
      </c>
      <c r="F18" s="10"/>
      <c r="G18" s="19">
        <f t="shared" si="2"/>
        <v>700</v>
      </c>
      <c r="H18" s="18">
        <v>700</v>
      </c>
      <c r="I18" s="10"/>
      <c r="J18" s="20">
        <f t="shared" si="3"/>
        <v>300</v>
      </c>
      <c r="K18" s="19">
        <f t="shared" si="4"/>
        <v>300</v>
      </c>
      <c r="L18" s="21">
        <f t="shared" si="5"/>
        <v>0</v>
      </c>
      <c r="M18" s="10"/>
    </row>
    <row r="19" spans="1:13" ht="46.8" x14ac:dyDescent="0.3">
      <c r="A19" s="14">
        <v>11</v>
      </c>
      <c r="B19" s="15" t="s">
        <v>27</v>
      </c>
      <c r="C19" s="16" t="s">
        <v>70</v>
      </c>
      <c r="D19" s="17">
        <v>1500</v>
      </c>
      <c r="E19" s="18">
        <v>1500</v>
      </c>
      <c r="F19" s="10"/>
      <c r="G19" s="19">
        <f t="shared" si="2"/>
        <v>700</v>
      </c>
      <c r="H19" s="18">
        <v>700</v>
      </c>
      <c r="I19" s="10"/>
      <c r="J19" s="20">
        <f t="shared" si="3"/>
        <v>800</v>
      </c>
      <c r="K19" s="19">
        <f t="shared" si="4"/>
        <v>800</v>
      </c>
      <c r="L19" s="21">
        <f t="shared" si="5"/>
        <v>0</v>
      </c>
      <c r="M19" s="10"/>
    </row>
    <row r="20" spans="1:13" ht="46.8" x14ac:dyDescent="0.3">
      <c r="A20" s="14">
        <v>12</v>
      </c>
      <c r="B20" s="15" t="s">
        <v>28</v>
      </c>
      <c r="C20" s="16" t="s">
        <v>71</v>
      </c>
      <c r="D20" s="17">
        <v>5800</v>
      </c>
      <c r="E20" s="18">
        <v>800</v>
      </c>
      <c r="F20" s="17">
        <v>5000</v>
      </c>
      <c r="G20" s="19">
        <f t="shared" si="2"/>
        <v>5000</v>
      </c>
      <c r="H20" s="18"/>
      <c r="I20" s="17">
        <v>5000</v>
      </c>
      <c r="J20" s="20">
        <f t="shared" si="3"/>
        <v>800</v>
      </c>
      <c r="K20" s="19">
        <f t="shared" si="4"/>
        <v>800</v>
      </c>
      <c r="L20" s="21">
        <f t="shared" si="5"/>
        <v>0</v>
      </c>
      <c r="M20" s="10"/>
    </row>
    <row r="21" spans="1:13" ht="46.8" x14ac:dyDescent="0.3">
      <c r="A21" s="23">
        <v>13</v>
      </c>
      <c r="B21" s="15" t="s">
        <v>29</v>
      </c>
      <c r="C21" s="16" t="s">
        <v>60</v>
      </c>
      <c r="D21" s="17">
        <v>1200</v>
      </c>
      <c r="E21" s="18">
        <v>1200</v>
      </c>
      <c r="F21" s="10"/>
      <c r="G21" s="19">
        <f t="shared" si="2"/>
        <v>700</v>
      </c>
      <c r="H21" s="18">
        <v>700</v>
      </c>
      <c r="I21" s="10"/>
      <c r="J21" s="20">
        <f t="shared" si="3"/>
        <v>500</v>
      </c>
      <c r="K21" s="19">
        <f t="shared" si="4"/>
        <v>500</v>
      </c>
      <c r="L21" s="21">
        <f t="shared" si="5"/>
        <v>0</v>
      </c>
      <c r="M21" s="10"/>
    </row>
    <row r="22" spans="1:13" ht="62.4" x14ac:dyDescent="0.3">
      <c r="A22" s="23">
        <v>14</v>
      </c>
      <c r="B22" s="15" t="s">
        <v>51</v>
      </c>
      <c r="C22" s="10"/>
      <c r="D22" s="17">
        <v>4600</v>
      </c>
      <c r="E22" s="18"/>
      <c r="F22" s="20">
        <v>4600</v>
      </c>
      <c r="G22" s="19">
        <f t="shared" si="2"/>
        <v>2300</v>
      </c>
      <c r="H22" s="18"/>
      <c r="I22" s="20">
        <v>2300</v>
      </c>
      <c r="J22" s="20">
        <f t="shared" si="3"/>
        <v>2300</v>
      </c>
      <c r="K22" s="19">
        <f t="shared" si="4"/>
        <v>0</v>
      </c>
      <c r="L22" s="20">
        <f t="shared" si="5"/>
        <v>2300</v>
      </c>
      <c r="M22" s="10"/>
    </row>
    <row r="23" spans="1:13" ht="46.8" x14ac:dyDescent="0.3">
      <c r="A23" s="14">
        <v>15</v>
      </c>
      <c r="B23" s="15" t="s">
        <v>52</v>
      </c>
      <c r="C23" s="10"/>
      <c r="D23" s="20">
        <v>4000</v>
      </c>
      <c r="E23" s="18"/>
      <c r="F23" s="20">
        <v>4000</v>
      </c>
      <c r="G23" s="19">
        <f t="shared" si="2"/>
        <v>2000</v>
      </c>
      <c r="H23" s="18"/>
      <c r="I23" s="24">
        <v>2000</v>
      </c>
      <c r="J23" s="20">
        <f t="shared" si="3"/>
        <v>2000</v>
      </c>
      <c r="K23" s="19">
        <f t="shared" si="4"/>
        <v>0</v>
      </c>
      <c r="L23" s="20">
        <f t="shared" si="5"/>
        <v>2000</v>
      </c>
      <c r="M23" s="20"/>
    </row>
    <row r="24" spans="1:13" s="104" customFormat="1" ht="31.2" x14ac:dyDescent="0.3">
      <c r="A24" s="105">
        <v>16</v>
      </c>
      <c r="B24" s="106" t="s">
        <v>30</v>
      </c>
      <c r="C24" s="102"/>
      <c r="D24" s="107">
        <v>10000</v>
      </c>
      <c r="E24" s="108">
        <v>10000</v>
      </c>
      <c r="F24" s="102"/>
      <c r="G24" s="109">
        <f t="shared" si="2"/>
        <v>150</v>
      </c>
      <c r="H24" s="108">
        <v>150</v>
      </c>
      <c r="I24" s="102"/>
      <c r="J24" s="101">
        <f t="shared" si="3"/>
        <v>9850</v>
      </c>
      <c r="K24" s="109">
        <f t="shared" si="4"/>
        <v>9850</v>
      </c>
      <c r="L24" s="110">
        <f t="shared" si="5"/>
        <v>0</v>
      </c>
      <c r="M24" s="102"/>
    </row>
    <row r="25" spans="1:13" x14ac:dyDescent="0.3">
      <c r="A25" s="4" t="s">
        <v>31</v>
      </c>
      <c r="B25" s="26" t="s">
        <v>32</v>
      </c>
      <c r="C25" s="10"/>
      <c r="D25" s="27">
        <f t="shared" ref="D25:L25" si="6">SUM(D26:D27)</f>
        <v>21900</v>
      </c>
      <c r="E25" s="27">
        <f t="shared" si="6"/>
        <v>21900</v>
      </c>
      <c r="F25" s="27">
        <f t="shared" si="6"/>
        <v>0</v>
      </c>
      <c r="G25" s="27">
        <f t="shared" si="6"/>
        <v>439</v>
      </c>
      <c r="H25" s="27">
        <f t="shared" si="6"/>
        <v>439</v>
      </c>
      <c r="I25" s="27">
        <f t="shared" si="6"/>
        <v>0</v>
      </c>
      <c r="J25" s="27">
        <f t="shared" si="6"/>
        <v>21461</v>
      </c>
      <c r="K25" s="27">
        <f t="shared" si="6"/>
        <v>21461</v>
      </c>
      <c r="L25" s="27">
        <f t="shared" si="6"/>
        <v>0</v>
      </c>
      <c r="M25" s="10"/>
    </row>
    <row r="26" spans="1:13" ht="31.2" x14ac:dyDescent="0.3">
      <c r="A26" s="28">
        <v>17</v>
      </c>
      <c r="B26" s="29" t="s">
        <v>33</v>
      </c>
      <c r="C26" s="10"/>
      <c r="D26" s="17">
        <v>13900</v>
      </c>
      <c r="E26" s="17">
        <v>13900</v>
      </c>
      <c r="F26" s="10"/>
      <c r="G26" s="19">
        <f>H26</f>
        <v>200</v>
      </c>
      <c r="H26" s="17">
        <v>200</v>
      </c>
      <c r="I26" s="22"/>
      <c r="J26" s="19">
        <f>K26+L26</f>
        <v>13700</v>
      </c>
      <c r="K26" s="19">
        <f>E26-H26</f>
        <v>13700</v>
      </c>
      <c r="L26" s="21">
        <f>F26-I26</f>
        <v>0</v>
      </c>
      <c r="M26" s="22"/>
    </row>
    <row r="27" spans="1:13" ht="46.8" x14ac:dyDescent="0.3">
      <c r="A27" s="28">
        <v>18</v>
      </c>
      <c r="B27" s="30" t="s">
        <v>34</v>
      </c>
      <c r="C27" s="16" t="s">
        <v>58</v>
      </c>
      <c r="D27" s="17">
        <v>8000</v>
      </c>
      <c r="E27" s="17">
        <v>8000</v>
      </c>
      <c r="F27" s="10"/>
      <c r="G27" s="19">
        <f>H27</f>
        <v>239</v>
      </c>
      <c r="H27" s="17">
        <v>239</v>
      </c>
      <c r="I27" s="10"/>
      <c r="J27" s="19">
        <f>K27+L27</f>
        <v>7761</v>
      </c>
      <c r="K27" s="19">
        <f>E27-H27</f>
        <v>7761</v>
      </c>
      <c r="L27" s="21">
        <f>F27-I27</f>
        <v>0</v>
      </c>
      <c r="M27" s="10"/>
    </row>
    <row r="28" spans="1:13" s="33" customFormat="1" x14ac:dyDescent="0.3">
      <c r="A28" s="3" t="s">
        <v>35</v>
      </c>
      <c r="B28" s="31" t="s">
        <v>36</v>
      </c>
      <c r="C28" s="32"/>
      <c r="D28" s="27">
        <f>SUM(D29:D32)</f>
        <v>7950</v>
      </c>
      <c r="E28" s="27">
        <f t="shared" ref="E28:L28" si="7">SUM(E29:E32)</f>
        <v>7950</v>
      </c>
      <c r="F28" s="27">
        <f t="shared" si="7"/>
        <v>0</v>
      </c>
      <c r="G28" s="27">
        <f t="shared" si="7"/>
        <v>4550</v>
      </c>
      <c r="H28" s="27">
        <f t="shared" si="7"/>
        <v>4550</v>
      </c>
      <c r="I28" s="27">
        <f t="shared" si="7"/>
        <v>0</v>
      </c>
      <c r="J28" s="27">
        <f t="shared" si="7"/>
        <v>3400</v>
      </c>
      <c r="K28" s="27">
        <f t="shared" si="7"/>
        <v>3400</v>
      </c>
      <c r="L28" s="27">
        <f t="shared" si="7"/>
        <v>0</v>
      </c>
      <c r="M28" s="32"/>
    </row>
    <row r="29" spans="1:13" ht="46.8" x14ac:dyDescent="0.3">
      <c r="A29" s="23">
        <v>19</v>
      </c>
      <c r="B29" s="34" t="s">
        <v>37</v>
      </c>
      <c r="C29" s="16" t="s">
        <v>57</v>
      </c>
      <c r="D29" s="17">
        <v>1500</v>
      </c>
      <c r="E29" s="17">
        <v>1500</v>
      </c>
      <c r="F29" s="20"/>
      <c r="G29" s="20">
        <f>H29</f>
        <v>700</v>
      </c>
      <c r="H29" s="20">
        <v>700</v>
      </c>
      <c r="I29" s="20"/>
      <c r="J29" s="20">
        <f>K29+L29</f>
        <v>800</v>
      </c>
      <c r="K29" s="20">
        <f>E29-H29</f>
        <v>800</v>
      </c>
      <c r="L29" s="20">
        <f>F29-I29</f>
        <v>0</v>
      </c>
      <c r="M29" s="22"/>
    </row>
    <row r="30" spans="1:13" ht="46.8" x14ac:dyDescent="0.3">
      <c r="A30" s="23">
        <v>20</v>
      </c>
      <c r="B30" s="34" t="s">
        <v>38</v>
      </c>
      <c r="C30" s="16" t="s">
        <v>61</v>
      </c>
      <c r="D30" s="17">
        <v>2600</v>
      </c>
      <c r="E30" s="17">
        <v>2600</v>
      </c>
      <c r="F30" s="10"/>
      <c r="G30" s="20">
        <f t="shared" ref="G30:G32" si="8">H30</f>
        <v>1500</v>
      </c>
      <c r="H30" s="17">
        <v>1500</v>
      </c>
      <c r="I30" s="20"/>
      <c r="J30" s="20">
        <f t="shared" ref="J30:J32" si="9">K30+L30</f>
        <v>1100</v>
      </c>
      <c r="K30" s="20">
        <f t="shared" ref="K30:K32" si="10">E30-H30</f>
        <v>1100</v>
      </c>
      <c r="L30" s="20">
        <f t="shared" ref="L30:L32" si="11">F30-I30</f>
        <v>0</v>
      </c>
      <c r="M30" s="10"/>
    </row>
    <row r="31" spans="1:13" ht="46.8" x14ac:dyDescent="0.3">
      <c r="A31" s="23">
        <v>21</v>
      </c>
      <c r="B31" s="34" t="s">
        <v>39</v>
      </c>
      <c r="C31" s="16" t="s">
        <v>68</v>
      </c>
      <c r="D31" s="17">
        <v>850</v>
      </c>
      <c r="E31" s="17">
        <v>850</v>
      </c>
      <c r="F31" s="10"/>
      <c r="G31" s="20">
        <f t="shared" si="8"/>
        <v>850</v>
      </c>
      <c r="H31" s="17">
        <v>850</v>
      </c>
      <c r="I31" s="20"/>
      <c r="J31" s="20">
        <f t="shared" si="9"/>
        <v>0</v>
      </c>
      <c r="K31" s="20">
        <f t="shared" si="10"/>
        <v>0</v>
      </c>
      <c r="L31" s="20">
        <f t="shared" si="11"/>
        <v>0</v>
      </c>
      <c r="M31" s="10"/>
    </row>
    <row r="32" spans="1:13" ht="46.8" x14ac:dyDescent="0.3">
      <c r="A32" s="23">
        <v>22</v>
      </c>
      <c r="B32" s="34" t="s">
        <v>40</v>
      </c>
      <c r="C32" s="16" t="s">
        <v>56</v>
      </c>
      <c r="D32" s="17">
        <v>3000</v>
      </c>
      <c r="E32" s="17">
        <v>3000</v>
      </c>
      <c r="F32" s="10"/>
      <c r="G32" s="20">
        <f t="shared" si="8"/>
        <v>1500</v>
      </c>
      <c r="H32" s="17">
        <v>1500</v>
      </c>
      <c r="I32" s="20"/>
      <c r="J32" s="20">
        <f t="shared" si="9"/>
        <v>1500</v>
      </c>
      <c r="K32" s="20">
        <f t="shared" si="10"/>
        <v>1500</v>
      </c>
      <c r="L32" s="20">
        <f t="shared" si="11"/>
        <v>0</v>
      </c>
      <c r="M32" s="10"/>
    </row>
    <row r="33" spans="1:13" x14ac:dyDescent="0.3">
      <c r="A33" s="3" t="s">
        <v>41</v>
      </c>
      <c r="B33" s="35" t="s">
        <v>42</v>
      </c>
      <c r="C33" s="10"/>
      <c r="D33" s="27">
        <f>SUM(D34:D41)</f>
        <v>10510</v>
      </c>
      <c r="E33" s="27">
        <f t="shared" ref="E33:L33" si="12">SUM(E34:E41)</f>
        <v>10510</v>
      </c>
      <c r="F33" s="27">
        <f t="shared" si="12"/>
        <v>0</v>
      </c>
      <c r="G33" s="27">
        <f t="shared" si="12"/>
        <v>4230</v>
      </c>
      <c r="H33" s="27">
        <f t="shared" si="12"/>
        <v>4230</v>
      </c>
      <c r="I33" s="27">
        <f t="shared" si="12"/>
        <v>0</v>
      </c>
      <c r="J33" s="27">
        <f t="shared" si="12"/>
        <v>6280</v>
      </c>
      <c r="K33" s="27">
        <f t="shared" si="12"/>
        <v>6280</v>
      </c>
      <c r="L33" s="27">
        <f t="shared" si="12"/>
        <v>0</v>
      </c>
      <c r="M33" s="10"/>
    </row>
    <row r="34" spans="1:13" ht="62.4" x14ac:dyDescent="0.3">
      <c r="A34" s="23">
        <v>23</v>
      </c>
      <c r="B34" s="34" t="s">
        <v>43</v>
      </c>
      <c r="C34" s="23" t="s">
        <v>121</v>
      </c>
      <c r="D34" s="17">
        <v>950</v>
      </c>
      <c r="E34" s="17">
        <v>950</v>
      </c>
      <c r="F34" s="10"/>
      <c r="G34" s="19">
        <f>H34</f>
        <v>600</v>
      </c>
      <c r="H34" s="17">
        <v>600</v>
      </c>
      <c r="I34" s="22"/>
      <c r="J34" s="19">
        <f>K34+L34</f>
        <v>350</v>
      </c>
      <c r="K34" s="19">
        <f>E34-H34</f>
        <v>350</v>
      </c>
      <c r="L34" s="21">
        <f>F34-I34</f>
        <v>0</v>
      </c>
      <c r="M34" s="22"/>
    </row>
    <row r="35" spans="1:13" ht="46.8" x14ac:dyDescent="0.3">
      <c r="A35" s="23">
        <v>24</v>
      </c>
      <c r="B35" s="34" t="s">
        <v>44</v>
      </c>
      <c r="C35" s="23" t="s">
        <v>126</v>
      </c>
      <c r="D35" s="17">
        <v>300</v>
      </c>
      <c r="E35" s="17">
        <v>300</v>
      </c>
      <c r="F35" s="10"/>
      <c r="G35" s="19">
        <f t="shared" ref="G35:G41" si="13">H35</f>
        <v>300</v>
      </c>
      <c r="H35" s="17">
        <v>300</v>
      </c>
      <c r="I35" s="10"/>
      <c r="J35" s="19">
        <f t="shared" ref="J35:J41" si="14">K35+L35</f>
        <v>0</v>
      </c>
      <c r="K35" s="19">
        <f>E35-H35</f>
        <v>0</v>
      </c>
      <c r="L35" s="21">
        <f t="shared" ref="L35:L41" si="15">F35-I35</f>
        <v>0</v>
      </c>
      <c r="M35" s="10"/>
    </row>
    <row r="36" spans="1:13" ht="93.6" x14ac:dyDescent="0.3">
      <c r="A36" s="23">
        <v>25</v>
      </c>
      <c r="B36" s="25" t="s">
        <v>45</v>
      </c>
      <c r="C36" s="23" t="s">
        <v>122</v>
      </c>
      <c r="D36" s="17">
        <v>1840</v>
      </c>
      <c r="E36" s="17">
        <v>1840</v>
      </c>
      <c r="F36" s="10"/>
      <c r="G36" s="19">
        <f t="shared" si="13"/>
        <v>500</v>
      </c>
      <c r="H36" s="17">
        <v>500</v>
      </c>
      <c r="I36" s="10"/>
      <c r="J36" s="19">
        <f t="shared" si="14"/>
        <v>1340</v>
      </c>
      <c r="K36" s="19">
        <f t="shared" ref="K36:K41" si="16">E36-H36</f>
        <v>1340</v>
      </c>
      <c r="L36" s="21">
        <f t="shared" si="15"/>
        <v>0</v>
      </c>
      <c r="M36" s="10"/>
    </row>
    <row r="37" spans="1:13" ht="78" x14ac:dyDescent="0.3">
      <c r="A37" s="23">
        <v>26</v>
      </c>
      <c r="B37" s="25" t="s">
        <v>46</v>
      </c>
      <c r="C37" s="23" t="s">
        <v>125</v>
      </c>
      <c r="D37" s="17">
        <v>1720</v>
      </c>
      <c r="E37" s="17">
        <v>1720</v>
      </c>
      <c r="F37" s="10"/>
      <c r="G37" s="19">
        <f t="shared" si="13"/>
        <v>840</v>
      </c>
      <c r="H37" s="17">
        <v>840</v>
      </c>
      <c r="I37" s="10"/>
      <c r="J37" s="19">
        <f t="shared" si="14"/>
        <v>880</v>
      </c>
      <c r="K37" s="19">
        <f t="shared" si="16"/>
        <v>880</v>
      </c>
      <c r="L37" s="21">
        <f t="shared" si="15"/>
        <v>0</v>
      </c>
      <c r="M37" s="10"/>
    </row>
    <row r="38" spans="1:13" ht="46.8" x14ac:dyDescent="0.3">
      <c r="A38" s="23">
        <v>27</v>
      </c>
      <c r="B38" s="36" t="s">
        <v>47</v>
      </c>
      <c r="C38" s="23" t="s">
        <v>124</v>
      </c>
      <c r="D38" s="17">
        <v>1850</v>
      </c>
      <c r="E38" s="17">
        <v>1850</v>
      </c>
      <c r="F38" s="10"/>
      <c r="G38" s="19">
        <f t="shared" si="13"/>
        <v>500</v>
      </c>
      <c r="H38" s="17">
        <v>500</v>
      </c>
      <c r="I38" s="10"/>
      <c r="J38" s="19">
        <f t="shared" si="14"/>
        <v>1350</v>
      </c>
      <c r="K38" s="19">
        <f t="shared" si="16"/>
        <v>1350</v>
      </c>
      <c r="L38" s="21">
        <f t="shared" si="15"/>
        <v>0</v>
      </c>
      <c r="M38" s="10"/>
    </row>
    <row r="39" spans="1:13" ht="62.4" x14ac:dyDescent="0.3">
      <c r="A39" s="23">
        <v>28</v>
      </c>
      <c r="B39" s="37" t="s">
        <v>48</v>
      </c>
      <c r="C39" s="23" t="s">
        <v>120</v>
      </c>
      <c r="D39" s="20">
        <v>850</v>
      </c>
      <c r="E39" s="20">
        <v>850</v>
      </c>
      <c r="F39" s="10"/>
      <c r="G39" s="19">
        <f t="shared" si="13"/>
        <v>450</v>
      </c>
      <c r="H39" s="22">
        <v>450</v>
      </c>
      <c r="I39" s="10"/>
      <c r="J39" s="19">
        <f t="shared" si="14"/>
        <v>400</v>
      </c>
      <c r="K39" s="19">
        <f t="shared" si="16"/>
        <v>400</v>
      </c>
      <c r="L39" s="21">
        <f t="shared" si="15"/>
        <v>0</v>
      </c>
      <c r="M39" s="10"/>
    </row>
    <row r="40" spans="1:13" ht="62.4" x14ac:dyDescent="0.3">
      <c r="A40" s="23">
        <v>29</v>
      </c>
      <c r="B40" s="37" t="s">
        <v>49</v>
      </c>
      <c r="C40" s="23" t="s">
        <v>123</v>
      </c>
      <c r="D40" s="20">
        <v>2000</v>
      </c>
      <c r="E40" s="20">
        <v>2000</v>
      </c>
      <c r="F40" s="10"/>
      <c r="G40" s="19">
        <f t="shared" si="13"/>
        <v>940</v>
      </c>
      <c r="H40" s="22">
        <v>940</v>
      </c>
      <c r="I40" s="10"/>
      <c r="J40" s="19">
        <f t="shared" si="14"/>
        <v>1060</v>
      </c>
      <c r="K40" s="19">
        <f t="shared" si="16"/>
        <v>1060</v>
      </c>
      <c r="L40" s="21">
        <f t="shared" si="15"/>
        <v>0</v>
      </c>
      <c r="M40" s="10"/>
    </row>
    <row r="41" spans="1:13" ht="31.2" x14ac:dyDescent="0.3">
      <c r="A41" s="23">
        <v>30</v>
      </c>
      <c r="B41" s="34" t="s">
        <v>50</v>
      </c>
      <c r="C41" s="10"/>
      <c r="D41" s="20">
        <v>1000</v>
      </c>
      <c r="E41" s="20">
        <v>1000</v>
      </c>
      <c r="F41" s="10"/>
      <c r="G41" s="19">
        <f t="shared" si="13"/>
        <v>100</v>
      </c>
      <c r="H41" s="22">
        <v>100</v>
      </c>
      <c r="I41" s="10"/>
      <c r="J41" s="19">
        <f t="shared" si="14"/>
        <v>900</v>
      </c>
      <c r="K41" s="19">
        <f t="shared" si="16"/>
        <v>900</v>
      </c>
      <c r="L41" s="21">
        <f t="shared" si="15"/>
        <v>0</v>
      </c>
      <c r="M41" s="10"/>
    </row>
    <row r="42" spans="1:13" ht="31.2" x14ac:dyDescent="0.3">
      <c r="A42" s="3" t="s">
        <v>72</v>
      </c>
      <c r="B42" s="38" t="s">
        <v>73</v>
      </c>
      <c r="C42" s="10"/>
      <c r="D42" s="9">
        <f t="shared" ref="D42:L42" si="17">D43+D60+D70+D76+D84+D89</f>
        <v>588000</v>
      </c>
      <c r="E42" s="9">
        <f t="shared" si="17"/>
        <v>577000</v>
      </c>
      <c r="F42" s="9">
        <f t="shared" si="17"/>
        <v>11000</v>
      </c>
      <c r="G42" s="9">
        <f t="shared" si="17"/>
        <v>0</v>
      </c>
      <c r="H42" s="9">
        <f t="shared" si="17"/>
        <v>0</v>
      </c>
      <c r="I42" s="9">
        <f t="shared" si="17"/>
        <v>0</v>
      </c>
      <c r="J42" s="9">
        <f t="shared" si="17"/>
        <v>588000</v>
      </c>
      <c r="K42" s="9">
        <f t="shared" si="17"/>
        <v>577000</v>
      </c>
      <c r="L42" s="9">
        <f t="shared" si="17"/>
        <v>11000</v>
      </c>
      <c r="M42" s="10"/>
    </row>
    <row r="43" spans="1:13" x14ac:dyDescent="0.3">
      <c r="A43" s="39" t="s">
        <v>15</v>
      </c>
      <c r="B43" s="40" t="s">
        <v>114</v>
      </c>
      <c r="C43" s="41"/>
      <c r="D43" s="42">
        <f>SUM(D44:D59)</f>
        <v>240000</v>
      </c>
      <c r="E43" s="42">
        <f t="shared" ref="E43:L43" si="18">SUM(E44:E59)</f>
        <v>230000</v>
      </c>
      <c r="F43" s="42">
        <f t="shared" si="18"/>
        <v>10000</v>
      </c>
      <c r="G43" s="42">
        <f t="shared" si="18"/>
        <v>0</v>
      </c>
      <c r="H43" s="42">
        <f t="shared" si="18"/>
        <v>0</v>
      </c>
      <c r="I43" s="42">
        <f t="shared" si="18"/>
        <v>0</v>
      </c>
      <c r="J43" s="42">
        <f t="shared" si="18"/>
        <v>240000</v>
      </c>
      <c r="K43" s="42">
        <f t="shared" si="18"/>
        <v>230000</v>
      </c>
      <c r="L43" s="42">
        <f t="shared" si="18"/>
        <v>10000</v>
      </c>
      <c r="M43" s="10"/>
    </row>
    <row r="44" spans="1:13" ht="31.2" x14ac:dyDescent="0.3">
      <c r="A44" s="43">
        <v>1</v>
      </c>
      <c r="B44" s="44" t="s">
        <v>74</v>
      </c>
      <c r="C44" s="45"/>
      <c r="D44" s="45">
        <v>2000</v>
      </c>
      <c r="E44" s="20">
        <v>2000</v>
      </c>
      <c r="F44" s="20"/>
      <c r="G44" s="10"/>
      <c r="H44" s="10"/>
      <c r="I44" s="10"/>
      <c r="J44" s="45">
        <v>2000</v>
      </c>
      <c r="K44" s="46">
        <f>J44</f>
        <v>2000</v>
      </c>
      <c r="L44" s="47"/>
      <c r="M44" s="10"/>
    </row>
    <row r="45" spans="1:13" ht="31.2" x14ac:dyDescent="0.3">
      <c r="A45" s="43">
        <v>2</v>
      </c>
      <c r="B45" s="44" t="s">
        <v>133</v>
      </c>
      <c r="C45" s="48"/>
      <c r="D45" s="48">
        <v>2000</v>
      </c>
      <c r="E45" s="20">
        <v>2000</v>
      </c>
      <c r="F45" s="20"/>
      <c r="G45" s="10"/>
      <c r="H45" s="10"/>
      <c r="I45" s="10"/>
      <c r="J45" s="48">
        <v>2000</v>
      </c>
      <c r="K45" s="46">
        <f t="shared" ref="K45:K53" si="19">J45</f>
        <v>2000</v>
      </c>
      <c r="L45" s="47"/>
      <c r="M45" s="10"/>
    </row>
    <row r="46" spans="1:13" ht="31.2" x14ac:dyDescent="0.3">
      <c r="A46" s="43">
        <v>3</v>
      </c>
      <c r="B46" s="44" t="s">
        <v>75</v>
      </c>
      <c r="C46" s="48"/>
      <c r="D46" s="48">
        <v>5000</v>
      </c>
      <c r="E46" s="20">
        <v>5000</v>
      </c>
      <c r="F46" s="20"/>
      <c r="G46" s="10"/>
      <c r="H46" s="10"/>
      <c r="I46" s="10"/>
      <c r="J46" s="48">
        <v>5000</v>
      </c>
      <c r="K46" s="46">
        <f t="shared" si="19"/>
        <v>5000</v>
      </c>
      <c r="L46" s="47"/>
      <c r="M46" s="10"/>
    </row>
    <row r="47" spans="1:13" ht="46.8" x14ac:dyDescent="0.3">
      <c r="A47" s="43">
        <v>4</v>
      </c>
      <c r="B47" s="44" t="s">
        <v>76</v>
      </c>
      <c r="C47" s="48"/>
      <c r="D47" s="48">
        <v>5000</v>
      </c>
      <c r="E47" s="20">
        <v>5000</v>
      </c>
      <c r="F47" s="20"/>
      <c r="G47" s="10"/>
      <c r="H47" s="10"/>
      <c r="I47" s="10"/>
      <c r="J47" s="48">
        <v>5000</v>
      </c>
      <c r="K47" s="46">
        <f t="shared" si="19"/>
        <v>5000</v>
      </c>
      <c r="L47" s="47"/>
      <c r="M47" s="10"/>
    </row>
    <row r="48" spans="1:13" ht="46.8" x14ac:dyDescent="0.3">
      <c r="A48" s="43">
        <v>5</v>
      </c>
      <c r="B48" s="44" t="s">
        <v>77</v>
      </c>
      <c r="C48" s="49"/>
      <c r="D48" s="49">
        <v>4000</v>
      </c>
      <c r="E48" s="20">
        <v>4000</v>
      </c>
      <c r="F48" s="20"/>
      <c r="G48" s="10"/>
      <c r="H48" s="10"/>
      <c r="I48" s="10"/>
      <c r="J48" s="50">
        <v>4000</v>
      </c>
      <c r="K48" s="50">
        <f t="shared" si="19"/>
        <v>4000</v>
      </c>
      <c r="L48" s="47"/>
      <c r="M48" s="10"/>
    </row>
    <row r="49" spans="1:13" ht="31.2" x14ac:dyDescent="0.3">
      <c r="A49" s="43">
        <v>6</v>
      </c>
      <c r="B49" s="44" t="s">
        <v>78</v>
      </c>
      <c r="C49" s="45"/>
      <c r="D49" s="45">
        <v>1000</v>
      </c>
      <c r="E49" s="20">
        <v>1000</v>
      </c>
      <c r="F49" s="20"/>
      <c r="G49" s="10"/>
      <c r="H49" s="10"/>
      <c r="I49" s="10"/>
      <c r="J49" s="45">
        <v>1000</v>
      </c>
      <c r="K49" s="46">
        <f t="shared" si="19"/>
        <v>1000</v>
      </c>
      <c r="L49" s="47"/>
      <c r="M49" s="10"/>
    </row>
    <row r="50" spans="1:13" s="104" customFormat="1" x14ac:dyDescent="0.3">
      <c r="A50" s="98">
        <v>7</v>
      </c>
      <c r="B50" s="99" t="s">
        <v>135</v>
      </c>
      <c r="C50" s="100"/>
      <c r="D50" s="100">
        <v>700</v>
      </c>
      <c r="E50" s="100">
        <v>700</v>
      </c>
      <c r="F50" s="101"/>
      <c r="G50" s="102"/>
      <c r="H50" s="102"/>
      <c r="I50" s="102"/>
      <c r="J50" s="100">
        <v>700</v>
      </c>
      <c r="K50" s="100">
        <v>700</v>
      </c>
      <c r="L50" s="103"/>
      <c r="M50" s="102"/>
    </row>
    <row r="51" spans="1:13" s="104" customFormat="1" x14ac:dyDescent="0.3">
      <c r="A51" s="98">
        <v>8</v>
      </c>
      <c r="B51" s="99" t="s">
        <v>134</v>
      </c>
      <c r="C51" s="100"/>
      <c r="D51" s="100">
        <v>800</v>
      </c>
      <c r="E51" s="100">
        <v>800</v>
      </c>
      <c r="F51" s="101"/>
      <c r="G51" s="102"/>
      <c r="H51" s="102"/>
      <c r="I51" s="102"/>
      <c r="J51" s="100">
        <v>800</v>
      </c>
      <c r="K51" s="100">
        <v>800</v>
      </c>
      <c r="L51" s="103"/>
      <c r="M51" s="102"/>
    </row>
    <row r="52" spans="1:13" ht="31.2" x14ac:dyDescent="0.3">
      <c r="A52" s="43">
        <v>9</v>
      </c>
      <c r="B52" s="44" t="s">
        <v>79</v>
      </c>
      <c r="C52" s="45"/>
      <c r="D52" s="45">
        <v>1500</v>
      </c>
      <c r="E52" s="20">
        <v>1500</v>
      </c>
      <c r="F52" s="20"/>
      <c r="G52" s="10"/>
      <c r="H52" s="10"/>
      <c r="I52" s="10"/>
      <c r="J52" s="45">
        <v>1500</v>
      </c>
      <c r="K52" s="46">
        <f t="shared" si="19"/>
        <v>1500</v>
      </c>
      <c r="L52" s="47"/>
      <c r="M52" s="10"/>
    </row>
    <row r="53" spans="1:13" ht="31.2" x14ac:dyDescent="0.3">
      <c r="A53" s="43">
        <v>10</v>
      </c>
      <c r="B53" s="51" t="s">
        <v>80</v>
      </c>
      <c r="C53" s="45"/>
      <c r="D53" s="45">
        <v>1000</v>
      </c>
      <c r="E53" s="20">
        <v>1000</v>
      </c>
      <c r="F53" s="20"/>
      <c r="G53" s="10"/>
      <c r="H53" s="10"/>
      <c r="I53" s="10"/>
      <c r="J53" s="45">
        <v>1000</v>
      </c>
      <c r="K53" s="46">
        <f t="shared" si="19"/>
        <v>1000</v>
      </c>
      <c r="L53" s="47"/>
      <c r="M53" s="10"/>
    </row>
    <row r="54" spans="1:13" ht="46.8" x14ac:dyDescent="0.3">
      <c r="A54" s="43">
        <v>11</v>
      </c>
      <c r="B54" s="51" t="s">
        <v>81</v>
      </c>
      <c r="C54" s="45"/>
      <c r="D54" s="45">
        <v>12000</v>
      </c>
      <c r="E54" s="20">
        <v>2000</v>
      </c>
      <c r="F54" s="20">
        <v>10000</v>
      </c>
      <c r="G54" s="10"/>
      <c r="H54" s="10"/>
      <c r="I54" s="10"/>
      <c r="J54" s="45">
        <v>12000</v>
      </c>
      <c r="K54" s="46">
        <v>2000</v>
      </c>
      <c r="L54" s="52">
        <v>10000</v>
      </c>
      <c r="M54" s="10"/>
    </row>
    <row r="55" spans="1:13" ht="78" x14ac:dyDescent="0.3">
      <c r="A55" s="43">
        <v>12</v>
      </c>
      <c r="B55" s="44" t="s">
        <v>83</v>
      </c>
      <c r="C55" s="53"/>
      <c r="D55" s="48">
        <v>6000</v>
      </c>
      <c r="E55" s="20">
        <v>6000</v>
      </c>
      <c r="F55" s="20"/>
      <c r="G55" s="10"/>
      <c r="H55" s="10"/>
      <c r="I55" s="10"/>
      <c r="J55" s="48">
        <v>6000</v>
      </c>
      <c r="K55" s="46">
        <f>J55</f>
        <v>6000</v>
      </c>
      <c r="L55" s="47"/>
      <c r="M55" s="10"/>
    </row>
    <row r="56" spans="1:13" ht="31.2" x14ac:dyDescent="0.3">
      <c r="A56" s="43">
        <v>13</v>
      </c>
      <c r="B56" s="54" t="s">
        <v>84</v>
      </c>
      <c r="C56" s="53"/>
      <c r="D56" s="55">
        <v>100000</v>
      </c>
      <c r="E56" s="20">
        <v>100000</v>
      </c>
      <c r="F56" s="20"/>
      <c r="G56" s="10"/>
      <c r="H56" s="10"/>
      <c r="I56" s="10"/>
      <c r="J56" s="48">
        <f>K56+L56</f>
        <v>100000</v>
      </c>
      <c r="K56" s="55">
        <v>100000</v>
      </c>
      <c r="L56" s="47"/>
      <c r="M56" s="10"/>
    </row>
    <row r="57" spans="1:13" ht="31.2" x14ac:dyDescent="0.3">
      <c r="A57" s="43">
        <v>14</v>
      </c>
      <c r="B57" s="44" t="s">
        <v>129</v>
      </c>
      <c r="C57" s="53"/>
      <c r="D57" s="55">
        <v>4000</v>
      </c>
      <c r="E57" s="20">
        <v>4000</v>
      </c>
      <c r="F57" s="20"/>
      <c r="G57" s="10"/>
      <c r="H57" s="10"/>
      <c r="I57" s="10"/>
      <c r="J57" s="55">
        <v>4000</v>
      </c>
      <c r="K57" s="20">
        <v>4000</v>
      </c>
      <c r="L57" s="47"/>
      <c r="M57" s="10"/>
    </row>
    <row r="58" spans="1:13" ht="93.6" x14ac:dyDescent="0.3">
      <c r="A58" s="43">
        <v>15</v>
      </c>
      <c r="B58" s="54" t="s">
        <v>82</v>
      </c>
      <c r="C58" s="53"/>
      <c r="D58" s="53">
        <v>50000</v>
      </c>
      <c r="E58" s="20">
        <v>50000</v>
      </c>
      <c r="F58" s="20"/>
      <c r="G58" s="10"/>
      <c r="H58" s="10"/>
      <c r="I58" s="10"/>
      <c r="J58" s="48">
        <f>K58+L58</f>
        <v>50000</v>
      </c>
      <c r="K58" s="53">
        <v>50000</v>
      </c>
      <c r="L58" s="47"/>
      <c r="M58" s="10"/>
    </row>
    <row r="59" spans="1:13" ht="31.2" x14ac:dyDescent="0.3">
      <c r="A59" s="43">
        <v>16</v>
      </c>
      <c r="B59" s="54" t="s">
        <v>130</v>
      </c>
      <c r="C59" s="53"/>
      <c r="D59" s="53">
        <v>45000</v>
      </c>
      <c r="E59" s="20">
        <v>45000</v>
      </c>
      <c r="F59" s="20"/>
      <c r="G59" s="10"/>
      <c r="H59" s="10"/>
      <c r="I59" s="10"/>
      <c r="J59" s="53">
        <v>45000</v>
      </c>
      <c r="K59" s="20">
        <v>45000</v>
      </c>
      <c r="L59" s="47"/>
      <c r="M59" s="10"/>
    </row>
    <row r="60" spans="1:13" x14ac:dyDescent="0.3">
      <c r="A60" s="39" t="s">
        <v>35</v>
      </c>
      <c r="B60" s="56" t="s">
        <v>85</v>
      </c>
      <c r="C60" s="41"/>
      <c r="D60" s="57">
        <f>SUM(D61:D69)</f>
        <v>62500</v>
      </c>
      <c r="E60" s="57">
        <f t="shared" ref="E60:K60" si="20">SUM(E61:E69)</f>
        <v>62500</v>
      </c>
      <c r="F60" s="57">
        <f t="shared" si="20"/>
        <v>0</v>
      </c>
      <c r="G60" s="57">
        <f t="shared" si="20"/>
        <v>0</v>
      </c>
      <c r="H60" s="57">
        <f t="shared" si="20"/>
        <v>0</v>
      </c>
      <c r="I60" s="57">
        <f t="shared" si="20"/>
        <v>0</v>
      </c>
      <c r="J60" s="57">
        <f t="shared" si="20"/>
        <v>62500</v>
      </c>
      <c r="K60" s="57">
        <f t="shared" si="20"/>
        <v>62500</v>
      </c>
      <c r="L60" s="57">
        <f t="shared" ref="L60" si="21">SUM(L61:L68)</f>
        <v>0</v>
      </c>
      <c r="M60" s="41">
        <f t="shared" ref="M60" si="22">SUM(M61:M62)</f>
        <v>0</v>
      </c>
    </row>
    <row r="61" spans="1:13" ht="62.4" x14ac:dyDescent="0.3">
      <c r="A61" s="43">
        <v>17</v>
      </c>
      <c r="B61" s="44" t="s">
        <v>91</v>
      </c>
      <c r="C61" s="58"/>
      <c r="D61" s="45">
        <v>1000</v>
      </c>
      <c r="E61" s="20">
        <v>1000</v>
      </c>
      <c r="F61" s="20"/>
      <c r="G61" s="10"/>
      <c r="H61" s="10"/>
      <c r="I61" s="10"/>
      <c r="J61" s="45">
        <v>1000</v>
      </c>
      <c r="K61" s="46">
        <f>J61</f>
        <v>1000</v>
      </c>
      <c r="L61" s="47"/>
      <c r="M61" s="10"/>
    </row>
    <row r="62" spans="1:13" x14ac:dyDescent="0.3">
      <c r="A62" s="43">
        <v>18</v>
      </c>
      <c r="B62" s="44" t="s">
        <v>86</v>
      </c>
      <c r="C62" s="55"/>
      <c r="D62" s="45">
        <v>2500</v>
      </c>
      <c r="E62" s="20">
        <v>2500</v>
      </c>
      <c r="F62" s="20"/>
      <c r="G62" s="10"/>
      <c r="H62" s="10"/>
      <c r="I62" s="10"/>
      <c r="J62" s="45">
        <v>2500</v>
      </c>
      <c r="K62" s="46">
        <f t="shared" ref="K62:K65" si="23">J62</f>
        <v>2500</v>
      </c>
      <c r="L62" s="47"/>
      <c r="M62" s="10"/>
    </row>
    <row r="63" spans="1:13" ht="62.4" x14ac:dyDescent="0.3">
      <c r="A63" s="43">
        <v>19</v>
      </c>
      <c r="B63" s="44" t="s">
        <v>89</v>
      </c>
      <c r="C63" s="41"/>
      <c r="D63" s="50">
        <v>15000</v>
      </c>
      <c r="E63" s="59">
        <v>15000</v>
      </c>
      <c r="F63" s="60"/>
      <c r="G63" s="41">
        <f>SUM(G64:G78)</f>
        <v>0</v>
      </c>
      <c r="H63" s="41">
        <f>SUM(H64:H78)</f>
        <v>0</v>
      </c>
      <c r="I63" s="41">
        <f>SUM(I64:I78)</f>
        <v>0</v>
      </c>
      <c r="J63" s="50">
        <v>15000</v>
      </c>
      <c r="K63" s="46">
        <f t="shared" si="23"/>
        <v>15000</v>
      </c>
      <c r="L63" s="47"/>
      <c r="M63" s="10"/>
    </row>
    <row r="64" spans="1:13" ht="31.2" x14ac:dyDescent="0.3">
      <c r="A64" s="43">
        <v>20</v>
      </c>
      <c r="B64" s="44" t="s">
        <v>92</v>
      </c>
      <c r="C64" s="55"/>
      <c r="D64" s="45">
        <v>1000</v>
      </c>
      <c r="E64" s="20">
        <v>1000</v>
      </c>
      <c r="F64" s="20"/>
      <c r="G64" s="10"/>
      <c r="H64" s="10"/>
      <c r="I64" s="10"/>
      <c r="J64" s="45">
        <v>1000</v>
      </c>
      <c r="K64" s="46">
        <f t="shared" si="23"/>
        <v>1000</v>
      </c>
      <c r="L64" s="47"/>
      <c r="M64" s="10"/>
    </row>
    <row r="65" spans="1:13" ht="31.2" x14ac:dyDescent="0.3">
      <c r="A65" s="43">
        <v>21</v>
      </c>
      <c r="B65" s="44" t="s">
        <v>93</v>
      </c>
      <c r="C65" s="55"/>
      <c r="D65" s="45">
        <v>5000</v>
      </c>
      <c r="E65" s="20">
        <v>5000</v>
      </c>
      <c r="F65" s="20"/>
      <c r="G65" s="10"/>
      <c r="H65" s="10"/>
      <c r="I65" s="10"/>
      <c r="J65" s="45">
        <v>5000</v>
      </c>
      <c r="K65" s="46">
        <f t="shared" si="23"/>
        <v>5000</v>
      </c>
      <c r="L65" s="47"/>
      <c r="M65" s="10"/>
    </row>
    <row r="66" spans="1:13" ht="31.2" x14ac:dyDescent="0.3">
      <c r="A66" s="43">
        <v>22</v>
      </c>
      <c r="B66" s="54" t="s">
        <v>87</v>
      </c>
      <c r="C66" s="55"/>
      <c r="D66" s="55">
        <v>10000</v>
      </c>
      <c r="E66" s="20">
        <v>10000</v>
      </c>
      <c r="F66" s="20"/>
      <c r="G66" s="10"/>
      <c r="H66" s="10"/>
      <c r="I66" s="10"/>
      <c r="J66" s="55">
        <v>10000</v>
      </c>
      <c r="K66" s="55">
        <v>10000</v>
      </c>
      <c r="L66" s="47"/>
      <c r="M66" s="10"/>
    </row>
    <row r="67" spans="1:13" ht="31.2" x14ac:dyDescent="0.3">
      <c r="A67" s="43">
        <v>23</v>
      </c>
      <c r="B67" s="54" t="s">
        <v>88</v>
      </c>
      <c r="C67" s="55"/>
      <c r="D67" s="55">
        <v>10000</v>
      </c>
      <c r="E67" s="20">
        <v>10000</v>
      </c>
      <c r="F67" s="20"/>
      <c r="G67" s="10"/>
      <c r="H67" s="10"/>
      <c r="I67" s="10"/>
      <c r="J67" s="55">
        <v>10000</v>
      </c>
      <c r="K67" s="55">
        <v>10000</v>
      </c>
      <c r="L67" s="47"/>
      <c r="M67" s="10"/>
    </row>
    <row r="68" spans="1:13" ht="46.8" x14ac:dyDescent="0.3">
      <c r="A68" s="43">
        <v>24</v>
      </c>
      <c r="B68" s="54" t="s">
        <v>90</v>
      </c>
      <c r="C68" s="55"/>
      <c r="D68" s="61">
        <v>15000</v>
      </c>
      <c r="E68" s="20">
        <v>15000</v>
      </c>
      <c r="F68" s="20"/>
      <c r="G68" s="10"/>
      <c r="H68" s="10"/>
      <c r="I68" s="10"/>
      <c r="J68" s="61">
        <v>15000</v>
      </c>
      <c r="K68" s="61">
        <v>15000</v>
      </c>
      <c r="L68" s="47"/>
      <c r="M68" s="10"/>
    </row>
    <row r="69" spans="1:13" ht="46.8" x14ac:dyDescent="0.3">
      <c r="A69" s="43">
        <v>25</v>
      </c>
      <c r="B69" s="54" t="s">
        <v>131</v>
      </c>
      <c r="C69" s="55"/>
      <c r="D69" s="61">
        <v>3000</v>
      </c>
      <c r="E69" s="20">
        <v>3000</v>
      </c>
      <c r="F69" s="20"/>
      <c r="G69" s="10"/>
      <c r="H69" s="10"/>
      <c r="I69" s="10"/>
      <c r="J69" s="61">
        <v>3000</v>
      </c>
      <c r="K69" s="20">
        <v>3000</v>
      </c>
      <c r="L69" s="47"/>
      <c r="M69" s="10"/>
    </row>
    <row r="70" spans="1:13" x14ac:dyDescent="0.3">
      <c r="A70" s="39" t="s">
        <v>41</v>
      </c>
      <c r="B70" s="56" t="s">
        <v>115</v>
      </c>
      <c r="C70" s="55"/>
      <c r="D70" s="57">
        <f>SUM(D71:D75)</f>
        <v>27500</v>
      </c>
      <c r="E70" s="57">
        <f t="shared" ref="E70:K70" si="24">SUM(E71:E75)</f>
        <v>27500</v>
      </c>
      <c r="F70" s="57">
        <f t="shared" si="24"/>
        <v>0</v>
      </c>
      <c r="G70" s="57">
        <f t="shared" si="24"/>
        <v>0</v>
      </c>
      <c r="H70" s="57">
        <f t="shared" si="24"/>
        <v>0</v>
      </c>
      <c r="I70" s="57">
        <f t="shared" si="24"/>
        <v>0</v>
      </c>
      <c r="J70" s="57">
        <f t="shared" si="24"/>
        <v>27500</v>
      </c>
      <c r="K70" s="57">
        <f t="shared" si="24"/>
        <v>27500</v>
      </c>
      <c r="L70" s="57">
        <f t="shared" ref="L70" si="25">SUM(L71:L74)</f>
        <v>0</v>
      </c>
      <c r="M70" s="10"/>
    </row>
    <row r="71" spans="1:13" ht="46.8" x14ac:dyDescent="0.3">
      <c r="A71" s="43">
        <v>26</v>
      </c>
      <c r="B71" s="62" t="s">
        <v>95</v>
      </c>
      <c r="C71" s="55"/>
      <c r="D71" s="45">
        <v>10000</v>
      </c>
      <c r="E71" s="20">
        <v>10000</v>
      </c>
      <c r="F71" s="10"/>
      <c r="G71" s="10"/>
      <c r="H71" s="10"/>
      <c r="I71" s="10"/>
      <c r="J71" s="45">
        <v>10000</v>
      </c>
      <c r="K71" s="46">
        <f>J71</f>
        <v>10000</v>
      </c>
      <c r="L71" s="47"/>
      <c r="M71" s="10"/>
    </row>
    <row r="72" spans="1:13" ht="31.2" x14ac:dyDescent="0.3">
      <c r="A72" s="43">
        <v>27</v>
      </c>
      <c r="B72" s="44" t="s">
        <v>116</v>
      </c>
      <c r="C72" s="61"/>
      <c r="D72" s="45">
        <v>1000</v>
      </c>
      <c r="E72" s="20">
        <v>1000</v>
      </c>
      <c r="F72" s="10"/>
      <c r="G72" s="10"/>
      <c r="H72" s="10"/>
      <c r="I72" s="10"/>
      <c r="J72" s="45">
        <v>1000</v>
      </c>
      <c r="K72" s="46">
        <f>J72</f>
        <v>1000</v>
      </c>
      <c r="L72" s="47"/>
      <c r="M72" s="10"/>
    </row>
    <row r="73" spans="1:13" ht="31.2" x14ac:dyDescent="0.3">
      <c r="A73" s="43">
        <v>28</v>
      </c>
      <c r="B73" s="54" t="s">
        <v>96</v>
      </c>
      <c r="C73" s="61"/>
      <c r="D73" s="61">
        <v>6000</v>
      </c>
      <c r="E73" s="20">
        <v>6000</v>
      </c>
      <c r="F73" s="10"/>
      <c r="G73" s="10"/>
      <c r="H73" s="10"/>
      <c r="I73" s="10"/>
      <c r="J73" s="61">
        <v>6000</v>
      </c>
      <c r="K73" s="61">
        <v>6000</v>
      </c>
      <c r="L73" s="47"/>
      <c r="M73" s="10"/>
    </row>
    <row r="74" spans="1:13" ht="46.8" x14ac:dyDescent="0.3">
      <c r="A74" s="43">
        <v>29</v>
      </c>
      <c r="B74" s="63" t="s">
        <v>97</v>
      </c>
      <c r="C74" s="61"/>
      <c r="D74" s="64">
        <v>10000</v>
      </c>
      <c r="E74" s="20">
        <v>10000</v>
      </c>
      <c r="F74" s="10"/>
      <c r="G74" s="10"/>
      <c r="H74" s="10"/>
      <c r="I74" s="10"/>
      <c r="J74" s="64">
        <v>10000</v>
      </c>
      <c r="K74" s="64">
        <v>10000</v>
      </c>
      <c r="L74" s="47"/>
      <c r="M74" s="10"/>
    </row>
    <row r="75" spans="1:13" ht="31.2" x14ac:dyDescent="0.3">
      <c r="A75" s="43">
        <v>30</v>
      </c>
      <c r="B75" s="63" t="s">
        <v>132</v>
      </c>
      <c r="C75" s="61"/>
      <c r="D75" s="64">
        <v>500</v>
      </c>
      <c r="E75" s="20">
        <v>500</v>
      </c>
      <c r="F75" s="10"/>
      <c r="G75" s="10"/>
      <c r="H75" s="10"/>
      <c r="I75" s="10"/>
      <c r="J75" s="64">
        <v>500</v>
      </c>
      <c r="K75" s="64">
        <v>500</v>
      </c>
      <c r="L75" s="47"/>
      <c r="M75" s="10"/>
    </row>
    <row r="76" spans="1:13" x14ac:dyDescent="0.3">
      <c r="A76" s="39" t="s">
        <v>94</v>
      </c>
      <c r="B76" s="56" t="s">
        <v>104</v>
      </c>
      <c r="C76" s="55"/>
      <c r="D76" s="42">
        <f>SUM(D77:D83)</f>
        <v>169500</v>
      </c>
      <c r="E76" s="42">
        <f t="shared" ref="E76:L76" si="26">SUM(E77:E83)</f>
        <v>169500</v>
      </c>
      <c r="F76" s="42">
        <f t="shared" si="26"/>
        <v>0</v>
      </c>
      <c r="G76" s="42">
        <f t="shared" si="26"/>
        <v>0</v>
      </c>
      <c r="H76" s="42">
        <f t="shared" si="26"/>
        <v>0</v>
      </c>
      <c r="I76" s="42">
        <f t="shared" si="26"/>
        <v>0</v>
      </c>
      <c r="J76" s="42">
        <f t="shared" si="26"/>
        <v>169500</v>
      </c>
      <c r="K76" s="42">
        <f t="shared" si="26"/>
        <v>169500</v>
      </c>
      <c r="L76" s="42">
        <f t="shared" si="26"/>
        <v>0</v>
      </c>
      <c r="M76" s="10"/>
    </row>
    <row r="77" spans="1:13" ht="62.4" x14ac:dyDescent="0.3">
      <c r="A77" s="43">
        <v>31</v>
      </c>
      <c r="B77" s="65" t="s">
        <v>107</v>
      </c>
      <c r="C77" s="61"/>
      <c r="D77" s="66">
        <v>1000</v>
      </c>
      <c r="E77" s="20">
        <v>1000</v>
      </c>
      <c r="F77" s="10"/>
      <c r="G77" s="10"/>
      <c r="H77" s="10"/>
      <c r="I77" s="10"/>
      <c r="J77" s="66">
        <v>1000</v>
      </c>
      <c r="K77" s="66">
        <f>J77</f>
        <v>1000</v>
      </c>
      <c r="L77" s="47"/>
      <c r="M77" s="10"/>
    </row>
    <row r="78" spans="1:13" ht="46.8" x14ac:dyDescent="0.3">
      <c r="A78" s="43">
        <v>32</v>
      </c>
      <c r="B78" s="65" t="s">
        <v>108</v>
      </c>
      <c r="C78" s="61"/>
      <c r="D78" s="48">
        <v>3000</v>
      </c>
      <c r="E78" s="20">
        <v>3000</v>
      </c>
      <c r="F78" s="10"/>
      <c r="G78" s="10"/>
      <c r="H78" s="10"/>
      <c r="I78" s="10"/>
      <c r="J78" s="48">
        <v>3000</v>
      </c>
      <c r="K78" s="46">
        <f t="shared" ref="K78:K81" si="27">J78</f>
        <v>3000</v>
      </c>
      <c r="L78" s="47"/>
      <c r="M78" s="10"/>
    </row>
    <row r="79" spans="1:13" ht="62.4" x14ac:dyDescent="0.3">
      <c r="A79" s="43">
        <v>33</v>
      </c>
      <c r="B79" s="65" t="s">
        <v>109</v>
      </c>
      <c r="C79" s="67"/>
      <c r="D79" s="48">
        <v>2500</v>
      </c>
      <c r="E79" s="68">
        <v>2500</v>
      </c>
      <c r="F79" s="67"/>
      <c r="G79" s="67"/>
      <c r="H79" s="67"/>
      <c r="I79" s="67"/>
      <c r="J79" s="48">
        <v>2500</v>
      </c>
      <c r="K79" s="46">
        <f t="shared" si="27"/>
        <v>2500</v>
      </c>
      <c r="L79" s="47"/>
      <c r="M79" s="67"/>
    </row>
    <row r="80" spans="1:13" ht="78" x14ac:dyDescent="0.3">
      <c r="A80" s="69">
        <v>34</v>
      </c>
      <c r="B80" s="65" t="s">
        <v>110</v>
      </c>
      <c r="C80" s="61"/>
      <c r="D80" s="48">
        <v>1500</v>
      </c>
      <c r="E80" s="20">
        <v>1500</v>
      </c>
      <c r="F80" s="10"/>
      <c r="G80" s="10"/>
      <c r="H80" s="10"/>
      <c r="I80" s="10"/>
      <c r="J80" s="48">
        <v>1500</v>
      </c>
      <c r="K80" s="46">
        <f t="shared" si="27"/>
        <v>1500</v>
      </c>
      <c r="L80" s="47"/>
      <c r="M80" s="10"/>
    </row>
    <row r="81" spans="1:13" ht="62.4" x14ac:dyDescent="0.3">
      <c r="A81" s="69">
        <v>35</v>
      </c>
      <c r="B81" s="65" t="s">
        <v>111</v>
      </c>
      <c r="C81" s="61"/>
      <c r="D81" s="48">
        <v>1500</v>
      </c>
      <c r="E81" s="20">
        <v>1500</v>
      </c>
      <c r="F81" s="10"/>
      <c r="G81" s="10"/>
      <c r="H81" s="10"/>
      <c r="I81" s="10"/>
      <c r="J81" s="48">
        <v>1500</v>
      </c>
      <c r="K81" s="46">
        <f t="shared" si="27"/>
        <v>1500</v>
      </c>
      <c r="L81" s="47"/>
      <c r="M81" s="10"/>
    </row>
    <row r="82" spans="1:13" ht="31.2" x14ac:dyDescent="0.3">
      <c r="A82" s="69">
        <v>36</v>
      </c>
      <c r="B82" s="63" t="s">
        <v>105</v>
      </c>
      <c r="C82" s="61"/>
      <c r="D82" s="55">
        <v>150000</v>
      </c>
      <c r="E82" s="20">
        <v>150000</v>
      </c>
      <c r="F82" s="10"/>
      <c r="G82" s="10"/>
      <c r="H82" s="10"/>
      <c r="I82" s="10"/>
      <c r="J82" s="55">
        <v>150000</v>
      </c>
      <c r="K82" s="55">
        <v>150000</v>
      </c>
      <c r="L82" s="47"/>
      <c r="M82" s="10"/>
    </row>
    <row r="83" spans="1:13" ht="31.2" x14ac:dyDescent="0.3">
      <c r="A83" s="69">
        <v>37</v>
      </c>
      <c r="B83" s="70" t="s">
        <v>106</v>
      </c>
      <c r="C83" s="61"/>
      <c r="D83" s="55">
        <v>10000</v>
      </c>
      <c r="E83" s="20">
        <v>10000</v>
      </c>
      <c r="F83" s="10"/>
      <c r="G83" s="10"/>
      <c r="H83" s="10"/>
      <c r="I83" s="10"/>
      <c r="J83" s="55">
        <v>10000</v>
      </c>
      <c r="K83" s="55">
        <v>10000</v>
      </c>
      <c r="L83" s="47"/>
      <c r="M83" s="10"/>
    </row>
    <row r="84" spans="1:13" x14ac:dyDescent="0.3">
      <c r="A84" s="39" t="s">
        <v>112</v>
      </c>
      <c r="B84" s="71" t="s">
        <v>98</v>
      </c>
      <c r="C84" s="61"/>
      <c r="D84" s="57">
        <f>SUM(D85:D88)</f>
        <v>75500</v>
      </c>
      <c r="E84" s="57">
        <f t="shared" ref="E84:L84" si="28">SUM(E85:E88)</f>
        <v>74500</v>
      </c>
      <c r="F84" s="57">
        <f t="shared" si="28"/>
        <v>1000</v>
      </c>
      <c r="G84" s="57">
        <f t="shared" si="28"/>
        <v>0</v>
      </c>
      <c r="H84" s="57">
        <f t="shared" si="28"/>
        <v>0</v>
      </c>
      <c r="I84" s="57">
        <f t="shared" si="28"/>
        <v>0</v>
      </c>
      <c r="J84" s="57">
        <f t="shared" si="28"/>
        <v>75500</v>
      </c>
      <c r="K84" s="57">
        <f t="shared" si="28"/>
        <v>74500</v>
      </c>
      <c r="L84" s="57">
        <f t="shared" si="28"/>
        <v>1000</v>
      </c>
      <c r="M84" s="10"/>
    </row>
    <row r="85" spans="1:13" ht="46.8" x14ac:dyDescent="0.3">
      <c r="A85" s="43">
        <v>38</v>
      </c>
      <c r="B85" s="44" t="s">
        <v>101</v>
      </c>
      <c r="C85" s="64"/>
      <c r="D85" s="45">
        <v>2500</v>
      </c>
      <c r="E85" s="20">
        <v>1500</v>
      </c>
      <c r="F85" s="20">
        <v>1000</v>
      </c>
      <c r="G85" s="10"/>
      <c r="H85" s="10"/>
      <c r="I85" s="10"/>
      <c r="J85" s="45">
        <v>2500</v>
      </c>
      <c r="K85" s="72">
        <v>1500</v>
      </c>
      <c r="L85" s="46">
        <v>1000</v>
      </c>
      <c r="M85" s="10"/>
    </row>
    <row r="86" spans="1:13" ht="31.2" x14ac:dyDescent="0.3">
      <c r="A86" s="69">
        <v>39</v>
      </c>
      <c r="B86" s="54" t="s">
        <v>99</v>
      </c>
      <c r="C86" s="64"/>
      <c r="D86" s="61">
        <v>3000</v>
      </c>
      <c r="E86" s="20">
        <v>3000</v>
      </c>
      <c r="F86" s="20"/>
      <c r="G86" s="10"/>
      <c r="H86" s="10"/>
      <c r="I86" s="10"/>
      <c r="J86" s="45">
        <f>K86+L86</f>
        <v>3000</v>
      </c>
      <c r="K86" s="61">
        <v>3000</v>
      </c>
      <c r="L86" s="46"/>
      <c r="M86" s="10"/>
    </row>
    <row r="87" spans="1:13" ht="31.2" x14ac:dyDescent="0.3">
      <c r="A87" s="69">
        <v>40</v>
      </c>
      <c r="B87" s="54" t="s">
        <v>100</v>
      </c>
      <c r="C87" s="64"/>
      <c r="D87" s="61">
        <v>20000</v>
      </c>
      <c r="E87" s="20">
        <v>20000</v>
      </c>
      <c r="F87" s="20"/>
      <c r="G87" s="10"/>
      <c r="H87" s="10"/>
      <c r="I87" s="10"/>
      <c r="J87" s="45">
        <f t="shared" ref="J87:J88" si="29">K87+L87</f>
        <v>20000</v>
      </c>
      <c r="K87" s="61">
        <v>20000</v>
      </c>
      <c r="L87" s="46"/>
      <c r="M87" s="10"/>
    </row>
    <row r="88" spans="1:13" ht="62.4" x14ac:dyDescent="0.3">
      <c r="A88" s="69">
        <v>41</v>
      </c>
      <c r="B88" s="73" t="s">
        <v>102</v>
      </c>
      <c r="C88" s="64"/>
      <c r="D88" s="74">
        <v>50000</v>
      </c>
      <c r="E88" s="20">
        <v>50000</v>
      </c>
      <c r="F88" s="20"/>
      <c r="G88" s="10"/>
      <c r="H88" s="10"/>
      <c r="I88" s="10"/>
      <c r="J88" s="45">
        <f t="shared" si="29"/>
        <v>50000</v>
      </c>
      <c r="K88" s="74">
        <v>50000</v>
      </c>
      <c r="L88" s="46"/>
      <c r="M88" s="10"/>
    </row>
    <row r="89" spans="1:13" x14ac:dyDescent="0.3">
      <c r="A89" s="39" t="s">
        <v>103</v>
      </c>
      <c r="B89" s="40" t="s">
        <v>117</v>
      </c>
      <c r="C89" s="67"/>
      <c r="D89" s="75">
        <f>D90</f>
        <v>13000</v>
      </c>
      <c r="E89" s="75">
        <f t="shared" ref="E89:L89" si="30">E90</f>
        <v>13000</v>
      </c>
      <c r="F89" s="76">
        <f t="shared" si="30"/>
        <v>0</v>
      </c>
      <c r="G89" s="76">
        <f t="shared" si="30"/>
        <v>0</v>
      </c>
      <c r="H89" s="76">
        <f t="shared" si="30"/>
        <v>0</v>
      </c>
      <c r="I89" s="76">
        <f t="shared" si="30"/>
        <v>0</v>
      </c>
      <c r="J89" s="75">
        <f t="shared" si="30"/>
        <v>13000</v>
      </c>
      <c r="K89" s="75">
        <f t="shared" si="30"/>
        <v>13000</v>
      </c>
      <c r="L89" s="76">
        <f t="shared" si="30"/>
        <v>0</v>
      </c>
      <c r="M89" s="67"/>
    </row>
    <row r="90" spans="1:13" ht="46.8" x14ac:dyDescent="0.3">
      <c r="A90" s="43">
        <v>42</v>
      </c>
      <c r="B90" s="44" t="s">
        <v>113</v>
      </c>
      <c r="C90" s="61"/>
      <c r="D90" s="45">
        <v>13000</v>
      </c>
      <c r="E90" s="20">
        <v>13000</v>
      </c>
      <c r="F90" s="10"/>
      <c r="G90" s="10"/>
      <c r="H90" s="10"/>
      <c r="I90" s="10"/>
      <c r="J90" s="45">
        <v>13000</v>
      </c>
      <c r="K90" s="46">
        <f>J90</f>
        <v>13000</v>
      </c>
      <c r="L90" s="47"/>
      <c r="M90" s="10"/>
    </row>
    <row r="91" spans="1:13" s="33" customFormat="1" x14ac:dyDescent="0.3">
      <c r="A91" s="39"/>
      <c r="B91" s="77" t="s">
        <v>118</v>
      </c>
      <c r="C91" s="67"/>
      <c r="D91" s="78">
        <f>D7+D42</f>
        <v>663010</v>
      </c>
      <c r="E91" s="78">
        <f t="shared" ref="E91:L91" si="31">E7+E42</f>
        <v>638410</v>
      </c>
      <c r="F91" s="78">
        <f t="shared" si="31"/>
        <v>24600</v>
      </c>
      <c r="G91" s="78">
        <f t="shared" si="31"/>
        <v>26219</v>
      </c>
      <c r="H91" s="78">
        <f t="shared" si="31"/>
        <v>16919</v>
      </c>
      <c r="I91" s="78">
        <f t="shared" si="31"/>
        <v>9300</v>
      </c>
      <c r="J91" s="78">
        <f t="shared" si="31"/>
        <v>636791</v>
      </c>
      <c r="K91" s="78">
        <f t="shared" si="31"/>
        <v>621491</v>
      </c>
      <c r="L91" s="78">
        <f t="shared" si="31"/>
        <v>15300</v>
      </c>
      <c r="M91" s="32"/>
    </row>
    <row r="92" spans="1:13" x14ac:dyDescent="0.3">
      <c r="A92" s="79"/>
      <c r="B92" s="80"/>
      <c r="C92" s="81"/>
      <c r="D92" s="82"/>
      <c r="J92" s="83"/>
      <c r="K92" s="84"/>
    </row>
    <row r="93" spans="1:13" x14ac:dyDescent="0.3">
      <c r="I93" s="85" t="s">
        <v>119</v>
      </c>
      <c r="J93" s="85"/>
      <c r="K93" s="85"/>
      <c r="L93" s="85"/>
    </row>
  </sheetData>
  <mergeCells count="17">
    <mergeCell ref="H5:I5"/>
    <mergeCell ref="I93:L93"/>
    <mergeCell ref="A2:M2"/>
    <mergeCell ref="K3:M3"/>
    <mergeCell ref="A1:M1"/>
    <mergeCell ref="K5:L5"/>
    <mergeCell ref="M4:M6"/>
    <mergeCell ref="A4:A6"/>
    <mergeCell ref="B4:B6"/>
    <mergeCell ref="G5:G6"/>
    <mergeCell ref="J5:J6"/>
    <mergeCell ref="E5:F5"/>
    <mergeCell ref="G4:I4"/>
    <mergeCell ref="J4:L4"/>
    <mergeCell ref="C4:F4"/>
    <mergeCell ref="C5:C6"/>
    <mergeCell ref="D5:D6"/>
  </mergeCells>
  <pageMargins left="0.2" right="0.2" top="0.5" bottom="0.25" header="0.3" footer="0.3"/>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soh240901300@outlook.com</dc:creator>
  <cp:lastModifiedBy>soh240901300@outlook.com</cp:lastModifiedBy>
  <cp:lastPrinted>2026-01-10T02:50:31Z</cp:lastPrinted>
  <dcterms:created xsi:type="dcterms:W3CDTF">2025-12-27T09:06:55Z</dcterms:created>
  <dcterms:modified xsi:type="dcterms:W3CDTF">2026-01-13T04:12:04Z</dcterms:modified>
</cp:coreProperties>
</file>