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User\Desktop\DỰ TOÁN 2026 TRÌNH HĐND XÃ\Đầu tư công năm 2026\"/>
    </mc:Choice>
  </mc:AlternateContent>
  <xr:revisionPtr revIDLastSave="0" documentId="13_ncr:1_{5DD8FCEC-8EE8-4429-B2DE-A199996724AA}" xr6:coauthVersionLast="47" xr6:coauthVersionMax="47" xr10:uidLastSave="{00000000-0000-0000-0000-000000000000}"/>
  <bookViews>
    <workbookView xWindow="-108" yWindow="-108" windowWidth="23256" windowHeight="12456" activeTab="1" xr2:uid="{00000000-000D-0000-FFFF-FFFF00000000}"/>
  </bookViews>
  <sheets>
    <sheet name="PL 1" sheetId="2" r:id="rId1"/>
    <sheet name="PL 2"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3" i="2" l="1"/>
  <c r="G73" i="2"/>
  <c r="G79" i="2"/>
  <c r="G87" i="2"/>
  <c r="G48" i="2"/>
  <c r="G49" i="2"/>
  <c r="G50" i="2"/>
  <c r="G51" i="2"/>
  <c r="G52" i="2"/>
  <c r="G53" i="2"/>
  <c r="G54" i="2"/>
  <c r="G55" i="2"/>
  <c r="G56" i="2"/>
  <c r="G57" i="2"/>
  <c r="G58" i="2"/>
  <c r="G59" i="2"/>
  <c r="G60" i="2"/>
  <c r="G61" i="2"/>
  <c r="G62" i="2"/>
  <c r="G64" i="2"/>
  <c r="G65" i="2"/>
  <c r="G66" i="2"/>
  <c r="G67" i="2"/>
  <c r="G68" i="2"/>
  <c r="G69" i="2"/>
  <c r="G70" i="2"/>
  <c r="G71" i="2"/>
  <c r="G72" i="2"/>
  <c r="G74" i="2"/>
  <c r="G75" i="2"/>
  <c r="G76" i="2"/>
  <c r="G77" i="2"/>
  <c r="G78" i="2"/>
  <c r="G80" i="2"/>
  <c r="G81" i="2"/>
  <c r="G82" i="2"/>
  <c r="G83" i="2"/>
  <c r="G84" i="2"/>
  <c r="G85" i="2"/>
  <c r="G86" i="2"/>
  <c r="G88" i="2"/>
  <c r="G89" i="2"/>
  <c r="G90" i="2"/>
  <c r="G91" i="2"/>
  <c r="G92" i="2"/>
  <c r="G93" i="2"/>
  <c r="G47" i="2"/>
  <c r="E63" i="2"/>
  <c r="F63" i="2"/>
  <c r="H63" i="2"/>
  <c r="D63" i="2"/>
  <c r="E46" i="2"/>
  <c r="F46" i="2"/>
  <c r="H46" i="2"/>
  <c r="D46" i="2"/>
  <c r="H60" i="3"/>
  <c r="H61" i="3"/>
  <c r="H62" i="3"/>
  <c r="H63" i="3"/>
  <c r="H33" i="3" s="1"/>
  <c r="H10" i="3" s="1"/>
  <c r="H64" i="3"/>
  <c r="H65" i="3"/>
  <c r="H66" i="3"/>
  <c r="H67" i="3"/>
  <c r="H68" i="3"/>
  <c r="H69" i="3"/>
  <c r="H70" i="3"/>
  <c r="E10" i="3"/>
  <c r="F10" i="3"/>
  <c r="G10" i="3"/>
  <c r="I10" i="3"/>
  <c r="D10" i="3"/>
  <c r="E11" i="3"/>
  <c r="F11" i="3"/>
  <c r="G11" i="3"/>
  <c r="H11" i="3"/>
  <c r="I11" i="3"/>
  <c r="D11" i="3"/>
  <c r="E71" i="3"/>
  <c r="F71" i="3"/>
  <c r="G71" i="3"/>
  <c r="H71" i="3"/>
  <c r="I71" i="3"/>
  <c r="D71" i="3"/>
  <c r="E33" i="3"/>
  <c r="F33" i="3"/>
  <c r="G33" i="3"/>
  <c r="I33" i="3"/>
  <c r="D33" i="3"/>
  <c r="H50" i="3"/>
  <c r="H51" i="3"/>
  <c r="H52" i="3"/>
  <c r="H53" i="3"/>
  <c r="H54" i="3"/>
  <c r="H55" i="3"/>
  <c r="H56" i="3"/>
  <c r="H57" i="3"/>
  <c r="H58" i="3"/>
  <c r="H59" i="3"/>
  <c r="H45" i="3"/>
  <c r="H46" i="3"/>
  <c r="H47" i="3"/>
  <c r="H48" i="3"/>
  <c r="H49" i="3"/>
  <c r="H38" i="3"/>
  <c r="H39" i="3"/>
  <c r="H40" i="3"/>
  <c r="H41" i="3"/>
  <c r="H42" i="3"/>
  <c r="H43" i="3"/>
  <c r="H44" i="3"/>
  <c r="H23" i="3"/>
  <c r="H24" i="3"/>
  <c r="H25" i="3"/>
  <c r="H26" i="3"/>
  <c r="H27" i="3"/>
  <c r="H28" i="3"/>
  <c r="H29" i="3"/>
  <c r="H30" i="3"/>
  <c r="H31" i="3"/>
  <c r="H32" i="3"/>
  <c r="H17" i="3"/>
  <c r="H18" i="3"/>
  <c r="H19" i="3"/>
  <c r="H20" i="3"/>
  <c r="H21" i="3"/>
  <c r="H22" i="3"/>
  <c r="H16" i="3"/>
  <c r="E73" i="2"/>
  <c r="F73" i="2"/>
  <c r="D73" i="2"/>
  <c r="H75" i="2"/>
  <c r="H73" i="2" s="1"/>
  <c r="H66" i="2"/>
  <c r="H13" i="3" l="1"/>
  <c r="H14" i="3"/>
  <c r="H15" i="3"/>
  <c r="H12" i="3"/>
  <c r="F79" i="2" l="1"/>
  <c r="F87" i="2"/>
  <c r="G38" i="2"/>
  <c r="G39" i="2"/>
  <c r="G40" i="2"/>
  <c r="G41" i="2"/>
  <c r="G42" i="2"/>
  <c r="G43" i="2"/>
  <c r="G44" i="2"/>
  <c r="G37" i="2"/>
  <c r="G33" i="2"/>
  <c r="G34" i="2"/>
  <c r="G35" i="2"/>
  <c r="G32" i="2"/>
  <c r="G30" i="2"/>
  <c r="G29" i="2"/>
  <c r="G46" i="2" l="1"/>
  <c r="G13" i="2"/>
  <c r="G14" i="2"/>
  <c r="G15" i="2"/>
  <c r="G16" i="2"/>
  <c r="G17" i="2"/>
  <c r="G18" i="2"/>
  <c r="G19" i="2"/>
  <c r="G20" i="2"/>
  <c r="G21" i="2"/>
  <c r="G22" i="2"/>
  <c r="G23" i="2"/>
  <c r="G24" i="2"/>
  <c r="G25" i="2"/>
  <c r="G26" i="2"/>
  <c r="G27" i="2"/>
  <c r="G12" i="2"/>
  <c r="H92" i="2"/>
  <c r="F92" i="2"/>
  <c r="E92" i="2"/>
  <c r="D92" i="2"/>
  <c r="H87" i="2"/>
  <c r="E87" i="2"/>
  <c r="D87" i="2"/>
  <c r="H79" i="2"/>
  <c r="E79" i="2"/>
  <c r="D79" i="2"/>
  <c r="I63" i="2"/>
  <c r="F45" i="2"/>
  <c r="H36" i="2"/>
  <c r="G36" i="2"/>
  <c r="E36" i="2"/>
  <c r="D36" i="2"/>
  <c r="H31" i="2"/>
  <c r="G31" i="2"/>
  <c r="E31" i="2"/>
  <c r="D31" i="2"/>
  <c r="H28" i="2"/>
  <c r="G28" i="2"/>
  <c r="E28" i="2"/>
  <c r="D28" i="2"/>
  <c r="H11" i="2"/>
  <c r="E11" i="2"/>
  <c r="D11" i="2"/>
  <c r="D10" i="2" l="1"/>
  <c r="F28" i="2"/>
  <c r="H10" i="2"/>
  <c r="F36" i="2"/>
  <c r="F31" i="2"/>
  <c r="G45" i="2"/>
  <c r="H45" i="2"/>
  <c r="D45" i="2"/>
  <c r="E45" i="2"/>
  <c r="E10" i="2"/>
  <c r="D94" i="2" l="1"/>
  <c r="H94" i="2"/>
  <c r="E94" i="2"/>
  <c r="G11" i="2" l="1"/>
  <c r="G10" i="2" s="1"/>
  <c r="G94" i="2" s="1"/>
  <c r="F11" i="2"/>
  <c r="F10" i="2" s="1"/>
  <c r="F94" i="2" s="1"/>
  <c r="H35" i="3" l="1"/>
  <c r="H34" i="3"/>
  <c r="H36" i="3"/>
  <c r="H37" i="3"/>
</calcChain>
</file>

<file path=xl/sharedStrings.xml><?xml version="1.0" encoding="utf-8"?>
<sst xmlns="http://schemas.openxmlformats.org/spreadsheetml/2006/main" count="276" uniqueCount="257">
  <si>
    <t>TT</t>
  </si>
  <si>
    <t>A</t>
  </si>
  <si>
    <t>I</t>
  </si>
  <si>
    <t xml:space="preserve">Lĩnh vực giáo dục </t>
  </si>
  <si>
    <t>Sửa chữa mái nhà học 2 tầng 9 phòng trường Tiểu học Thạch Sơn khắc phục bão số 5</t>
  </si>
  <si>
    <t>Sửa chữa mái nhà học 2 tầng 6 phòng và nhà để xe trường Tiểu học 1 thị trấn khắc phục bão số 5</t>
  </si>
  <si>
    <t>Sửa chữa các hạng mục nhà xe, hàng rào, mương thoát nước trường THCS Phan Huy Chú khắc phục bão số 5</t>
  </si>
  <si>
    <t xml:space="preserve">Sửa chữa, nâng cấp phòng học và sân chơi tại điểm trường số 2 Trường Mầm non 1 thị trấn Thạch Hà </t>
  </si>
  <si>
    <t xml:space="preserve">Sửa chữa, nâng cấp cổng, hàng rào và mái che Trường Mần mon 2 thị trấn Thạch Hà  </t>
  </si>
  <si>
    <t>Sửa chữa, nâng cấp hệ thống điện và các hạng mục phụ trợ Trường Mần non Thạch Long</t>
  </si>
  <si>
    <t xml:space="preserve">Sửa chữa, nâng cấp nhà hành chính và các hạng mục phụ trợ Trường Mần non Thạch Sơn </t>
  </si>
  <si>
    <t xml:space="preserve">Xây dựng mương thoát nước tại cơ sở 1 Trường Tiểu học 1 thị trấn Thạch Hà </t>
  </si>
  <si>
    <t xml:space="preserve">Xây dựng mương thoát nước và công trình vệ sinh giáo viên Trường tiểu học 2 thị trấn Thạch Hà </t>
  </si>
  <si>
    <t>Xây dựng tường rào và các hạng mục phụ trợ Trường Tiểu học Thạch Sơn</t>
  </si>
  <si>
    <t>Xây dựng tường rào và các hạng mục phụ trợ Trường Tiểu học Thạch Long</t>
  </si>
  <si>
    <t>Xây dựng Nhà thư viện và các công trình phụ trợ cho Trường THCS Phan Huy Chú</t>
  </si>
  <si>
    <t xml:space="preserve">Xây dựng sân bóng Trường THCS Long Sơn </t>
  </si>
  <si>
    <t>Cải tạo, sửa chữa nhà học, nhà bộ môn, nhà hiệu bộ và các hạng mục phụ trợ Trường THCS Phan Huy Chú</t>
  </si>
  <si>
    <t>Cải tạo, sửa chữa nhà học 02 tầng 08 phòng và các hạng mục phụ trợ Trường Tiểu học Thạch Long</t>
  </si>
  <si>
    <t>II</t>
  </si>
  <si>
    <t xml:space="preserve">Lĩnh vực giao thông </t>
  </si>
  <si>
    <t>Xây dựng đường giao thông khu dân cư thôn Gia Ngãi 1</t>
  </si>
  <si>
    <t>Xây dụng đường giao thông khu dân cư Tổ dân phố 12</t>
  </si>
  <si>
    <t>III</t>
  </si>
  <si>
    <t xml:space="preserve">Lĩnh vực Nông nghiệp - Thủy lợi </t>
  </si>
  <si>
    <t>Xây dựng tuyến kênh tưới kết hợp đường giao thông nội đồng thôn Đình Hàn, xã Thạch Hà</t>
  </si>
  <si>
    <t>Xây dựng tuyến kênh phục vụ tưới, tiêu tổ dân phố 13, xã Thạch Hà</t>
  </si>
  <si>
    <t>Sửa chữa hệ thống trạm bơm trên địa bàn xã Thạch Hà</t>
  </si>
  <si>
    <t xml:space="preserve">Xây dựng kênh tưới phục vụ sản xuất thôn Tri Khê xã Thạch Hà  </t>
  </si>
  <si>
    <t>IV</t>
  </si>
  <si>
    <t>Lĩnh vực khác</t>
  </si>
  <si>
    <t>Sửa chữa, nâng cấp trụ sở cơ quan Đảng ủy - HĐND - UBND - UBMTTQ Việt Nam xã Thạch Hà và các hạng mục phụ trợ</t>
  </si>
  <si>
    <t>Hệ thống nước sạch cụm dân cư số 1 thôn Nam Giang, xã Thạch Hà</t>
  </si>
  <si>
    <t>Xây dựng hệ thống điện chiếu sáng đường Lý Nhật Quang (đoạn từ Ngõ Anh Hải thôn 12 đến đường 1B và đoạn từ ngã tư Chợ Mương đến Cầu Là) hư hỏng do bão số 5 và số 10</t>
  </si>
  <si>
    <t>Xây dựng hệ thống điện chiếu sáng đường TX03 từ Tỉnh lộ 20 đi QL 15B (Đan trung - Nam Giang) hư hỏng do bão số 5 và số 10</t>
  </si>
  <si>
    <t>Xây dựng hệ tống điện chiếu sáng tuyến TT01 từ Thôn Đình Hàn - Tri Khê</t>
  </si>
  <si>
    <t>Xây dựng hệ thống điện chiếu sáng đường Nguyễn Thái Cư, Nguyễn Huy Thuận hư hỏng do bão số 5 và số 10</t>
  </si>
  <si>
    <t>Sửa chữa, làm mới hệ thống trang trí cầu cày, cầu nga, tuyến QL 1A, các Tiểu công viên và trang trí phục vụ các ngày Lễ Tết</t>
  </si>
  <si>
    <t>Hàng rào và một số hạng mục phụ trợ trạm y tế Thị trấn</t>
  </si>
  <si>
    <t>B</t>
  </si>
  <si>
    <t>Đường giao thông và rảnh thoát nước thôn Vạn Đò xã Thạch Sơn</t>
  </si>
  <si>
    <t>Nâng cấp tuyến đường đê hữu nghèn đoạn qua các thôn Tri Khê và thôn Sông Hải</t>
  </si>
  <si>
    <t>Sân vận động thôn Đình Hàn</t>
  </si>
  <si>
    <t>Hạ tầng, Giao thông</t>
  </si>
  <si>
    <t>Xây dựng đường vào khu dân cư Sơn Tiến</t>
  </si>
  <si>
    <t>Đường NVH thôn Tri Khê đi thôn Nam Giang</t>
  </si>
  <si>
    <t xml:space="preserve">XD Đường giao thông khu dân cư Đông Hà 1 </t>
  </si>
  <si>
    <t>Xây dựng hạ tầng cấp quyền sử dụng đất vùng Chùm Lau thôn Sông Tiến</t>
  </si>
  <si>
    <t>Phục mặt đường bê tông bong rộ bằng vật liệu mới</t>
  </si>
  <si>
    <t>Sơn vạch kẻ đường, gờ giảm tốc, biển báo giao thông</t>
  </si>
  <si>
    <t>Nâng cấp đường giao thông thôn Sông Hải</t>
  </si>
  <si>
    <t>Đường vào Nghĩa trang Trằm Ngẹo (Tân Hợp)</t>
  </si>
  <si>
    <t>XD Hệ thống điện chiếu sáng các tuyến đường (Tuyến Sơn Tiến, Sông Tiến; Tiền Lương; tuyến TX02 (TL 20 đến QL 15B); Đông Hà)</t>
  </si>
  <si>
    <t>Nông Nghiệp - TMDV</t>
  </si>
  <si>
    <t>Phá bờ thữa nhỏ, làm phẳng mặt ruộng, XD bờ vùng, kênh mương, hình thành cánh đồng mẫu lớn (Tích tụ ruộng đất)</t>
  </si>
  <si>
    <t>XD Kênh tiêu thoát thôn 1, thôn 2</t>
  </si>
  <si>
    <t>Nâng câp XD kênh Đập xạ 13 kết hợp đường SX</t>
  </si>
  <si>
    <t>Chỉnh trang, sữa chữa, nâng cấp, XD các hạng mục Chợ Mương</t>
  </si>
  <si>
    <t>Trụ sở</t>
  </si>
  <si>
    <t>Cải tạo, sữa chữa trụ sở Đảng ủy, HĐND,UBND, UBMTTQ và lắp đặt hệ thống điện áp mái</t>
  </si>
  <si>
    <t>V</t>
  </si>
  <si>
    <t>Giáo dục, Y tế</t>
  </si>
  <si>
    <t>VI</t>
  </si>
  <si>
    <t>Chỉnh trang khuôn viên, nâng cấp đường vào Di tích cấp Quốc gia Mộ và Nhà thờ Nguyễn Phi Sài</t>
  </si>
  <si>
    <t>XD nhà học 3 tầng 9 phòng và các hạng mục, công trình phụ trợ Trường MN Thạch Long</t>
  </si>
  <si>
    <t>XÃ THẠCH HÀ</t>
  </si>
  <si>
    <t>Đơn vị tính: Triệu đồng</t>
  </si>
  <si>
    <t xml:space="preserve">(Kèm theo báo cáo số         /BC-UBND ngày         /         /        của UBND xã) </t>
  </si>
  <si>
    <t>Danh mục, dự án</t>
  </si>
  <si>
    <t>Chủ trương đầu tư/ Quyết định đầu tư</t>
  </si>
  <si>
    <t>Ghi chú</t>
  </si>
  <si>
    <t>Số quyết định; ngày, tháng, năm ban hành</t>
  </si>
  <si>
    <t>Tổng mức đầu tư</t>
  </si>
  <si>
    <t xml:space="preserve">NS tỉnh; nguồn tài trợ </t>
  </si>
  <si>
    <t>Số 1585/QĐ-UBND ngày 11/11/2025</t>
  </si>
  <si>
    <t>Số 1586/QĐ-UBND ngày 11/11/2025</t>
  </si>
  <si>
    <t>Số 1584/QĐ-UBND ngày 11/11/2025</t>
  </si>
  <si>
    <t>Số 1574/QĐ-UBND ngày 11/11/2025</t>
  </si>
  <si>
    <t>Số 1573/QĐ-UBND ngày 11/11/2025</t>
  </si>
  <si>
    <t>Số 1575/QĐ-UBND ngày 11/11/2025</t>
  </si>
  <si>
    <t>Số 1572/QĐ-UBND ngày 11/11/2025</t>
  </si>
  <si>
    <t>Số 1571/QĐ-UBND ngày 11/11/2025</t>
  </si>
  <si>
    <t>Số 1576/QĐ-UBND ngày 11/11/2025</t>
  </si>
  <si>
    <t>Số 1587/QĐ-UBND ngày 11/11/2025</t>
  </si>
  <si>
    <t>Số 1577/QĐ-UBND ngày 11/11/2025</t>
  </si>
  <si>
    <t>Số 1219/QĐ-UBND ngày 29/10/2025</t>
  </si>
  <si>
    <t>Số 1220/QĐ-UBND ngày 29/10/2025</t>
  </si>
  <si>
    <t>Số 1503/QĐ-UBND ngày 01/11/2025</t>
  </si>
  <si>
    <t>Số 1218/QĐ-UBND ngày 29/10/2025</t>
  </si>
  <si>
    <t>Số 1496/QĐ-UBND ngày 31/10/2025</t>
  </si>
  <si>
    <t>Số 1497/QĐ-UBND ngày 31/10/2025</t>
  </si>
  <si>
    <t>Số 1495/QĐ-UBND ngày 31/10/2025</t>
  </si>
  <si>
    <t>Số 2342/QĐ-UBND ngày 17/12/2025</t>
  </si>
  <si>
    <t>Số 2257/QĐ-UBND ngày 15/12/2025</t>
  </si>
  <si>
    <t>Số 2337/QĐ-UBND ngày 17/12/2025</t>
  </si>
  <si>
    <t>Số 2338/QĐ-UBND ngày 17/12/2025</t>
  </si>
  <si>
    <t>Số 2339/QĐ-UBND ngày 17/12/2025</t>
  </si>
  <si>
    <t>Số 2366/QĐ-UBND ngày 17/12/2025</t>
  </si>
  <si>
    <t>Số 2341/QĐ-UBND ngày 17/12/2025</t>
  </si>
  <si>
    <t>Xây dựng đường Giao thông khu dân cư mới thôn 12, Thôn 4, Thôn 2</t>
  </si>
  <si>
    <t xml:space="preserve">Khắc phục sửa chữa đê Hữu Nghèn đoạn qua thôn Đông Hà 2, xã Thạch Hà </t>
  </si>
  <si>
    <t xml:space="preserve">Chỉnh trang các tuyến đường giao thông trên địa bàn </t>
  </si>
  <si>
    <t>Xây dựng hạ tầng cấp quyền sử dụng đất (Đan Trung; Đông Hà 1, Đông Hà 2; Sông tiến; thôn 13; Hội cát; Đình Hàn; Tân Hợp; Thôn 9; Tri Khê; Sài Chùa; Đồng Xối)</t>
  </si>
  <si>
    <t>Gia cố, nạo vét tuyến kênh dẫn vào trạm bơm Cồn Mưng, đoạn từ trạm bơm đến tiếp giáp kênh Rào Trẻn giai đoạn 1</t>
  </si>
  <si>
    <t>Nạo vét, Kè kênh dẫn Trạm bơm Cây xoài</t>
  </si>
  <si>
    <t>Nạo vét Rào Cầu đất (Sông Vách Nam thôn 13 - Thôn 15)</t>
  </si>
  <si>
    <t>Kiên cố hóa kênh mương xã Thạch Hà (theo chính sách hỗ trợ các cấp)</t>
  </si>
  <si>
    <t>Cải tạo, sữa chữa, XD các hạng mục trụ sở Công an xã</t>
  </si>
  <si>
    <t>Cải tạo, sữa chữa TT dịch vụ tổng hợp</t>
  </si>
  <si>
    <t>Xây dựng, nâng cấp, cải tạo, sữa chữa TT phục vụ hành chính công xã</t>
  </si>
  <si>
    <t xml:space="preserve"> Sơn sữa dãy nhà 2 tầng 10 phòng, 2 tầng 4 phòng điểm số 1; nâng cấp, sữa chữa một số hạng mục phụ trợ Trường Mầm non 1</t>
  </si>
  <si>
    <t xml:space="preserve"> Xây dựng Hàng rào, nâng cấp sân trường,  một số hạng mục phụ trợ Trường Tiểu học 2</t>
  </si>
  <si>
    <t>Nâng cấp sân và hệ thống thoát nước tại 2 điểm trường; nâng cấp nhà xe GV tại điểm số 1 Trường Tiểu học 1</t>
  </si>
  <si>
    <t>Sơn sữa, thay thế hệ thống điện nhà học 2 tầng 10 phòng, 2 tầng 9 phòng, XD nhà vệ sinh học sinh và một số hạng mục phụ trợ Trường Tiểu học Thạch Sơn</t>
  </si>
  <si>
    <t>Sơn sữa, thay hệ thống cữa dãy nhà 2 tầng 11 phòng và  một số hạng mục phụ trợ Trường THCS Long Sơn</t>
  </si>
  <si>
    <t>Xây dựng, nâng cấp, cải tạo, sữa chữa các Trường học trên địa bàn</t>
  </si>
  <si>
    <t>Xây dựng, nâng cấp, sữa chữa Trạm Y tế</t>
  </si>
  <si>
    <t>Công trình Văn hóa</t>
  </si>
  <si>
    <t>Xây dựng Tiểu công viên trước Đài tưởng niệm (thị trấn củ)</t>
  </si>
  <si>
    <t>Cải tạo, nâng cấp Công viên Lý Tự Trọng</t>
  </si>
  <si>
    <t>Xây dựng các điểm nhấn cảnh quan trên địa bàn (Vòng xuyến Thạch Long, các Sân vận động, các tiểu công viên….)</t>
  </si>
  <si>
    <t>VII</t>
  </si>
  <si>
    <t>Nhiệm vụ chuẩn bị đầu tư</t>
  </si>
  <si>
    <t>TỔNG CỘNG</t>
  </si>
  <si>
    <t>ỦY BAN NHÂN DÂN</t>
  </si>
  <si>
    <t>ỦY BAN NHÂN DÂN XÃ</t>
  </si>
  <si>
    <t>Công trình, dự án chuyển tiếp sang giai đoạn 2026-2030</t>
  </si>
  <si>
    <t xml:space="preserve">Tổng số (tất cả các nguồn vốn) </t>
  </si>
  <si>
    <t>Luỹ kế vốn đã bố trí đến hết  năm 2025</t>
  </si>
  <si>
    <t>Nhu cầu KH đầu tư công trung hạn giai đoạn 2026-2030</t>
  </si>
  <si>
    <t>Kế hoạch năm 2026</t>
  </si>
  <si>
    <t>Công trình, dự án đầu tư giai đoạn 2026-2030</t>
  </si>
  <si>
    <t>Phục hồi nâng cấp mặt đường giao thông nông thôn bằng vật liệu Carboncor, xã Thạch Sơn năm 2024</t>
  </si>
  <si>
    <t>Quyết định đầu tư</t>
  </si>
  <si>
    <t>NS tỉnh cấp trên hổ trợ</t>
  </si>
  <si>
    <t>Giá trị quyết toán vốn đầu tư hoàn thành</t>
  </si>
  <si>
    <t xml:space="preserve">số 133/QĐ-UBND ngày 23/8/2024 </t>
  </si>
  <si>
    <t>Luỹ kế vốn đã bố trí thanh toán đến hết  năm 2025</t>
  </si>
  <si>
    <t xml:space="preserve">số 85/QĐ-UBND ngày 13/6/2024 </t>
  </si>
  <si>
    <t>số 46/QĐ-UBND ngày 10/7/2021</t>
  </si>
  <si>
    <t>số 144/QĐ-UBND ngày 10/9/2024</t>
  </si>
  <si>
    <t>PHỤ LỤC 01: CHI TIẾT KẾ HOẠCH ĐẦU TƯ CÔNG NĂM 2026 BỐ TRÍ CHO CÁC DỰ ÁN</t>
  </si>
  <si>
    <t>Công trình, dự án trả nợ trước năm 2025</t>
  </si>
  <si>
    <t>Đầu tư trang thiết bị phục vụ kỳ họp không giấy của HĐND xã</t>
  </si>
  <si>
    <t>Hệ thống biển báo, vạch kẻ đường đường giao thông xã Thạch Sơn</t>
  </si>
  <si>
    <t>Nâng cấp bó vỉa tuyến đường từ ngã tư cổng thôn Đình Hàn đến ngã tư nhà ông Tường và các hạng mục phụ trợ</t>
  </si>
  <si>
    <t>Nâng cấp hạ tầng nông thôn mới thôn Tri Khê, thôn Sơn Tiến, thôn Đình Hàn, thôn Sơn Hà xã Thạch Sơn</t>
  </si>
  <si>
    <t>Xây dựng đài truyền thanh ứng dụng CNTT - Viễn thông xã Thạch Sơn, huyện Thạch Hà</t>
  </si>
  <si>
    <t xml:space="preserve"> Hệ thống cột cờ, biển vẫy tuyên truyền xã Thạch Sơn</t>
  </si>
  <si>
    <t>Đường GT và rãnh thoát nước thôn Sơn Tiến</t>
  </si>
  <si>
    <t>Cải tạo, nâng cấp Đền Thần xã Thạch Sơn. Hạng mục: hàng rào, cổng, lát sân, xây mới hữu vu, tắc môn</t>
  </si>
  <si>
    <t>Quy hoạch tổng thể mặt bằng sử dụng đất ở dân cư thôn Sơn Tiến, xã Thạch Sơn TL1/500</t>
  </si>
  <si>
    <t>Sân vận động xã Thạch Sơn</t>
  </si>
  <si>
    <t>Hệ thống kênh mương thủy lợi xứ Đồng Lại, xã Thạch Sơn</t>
  </si>
  <si>
    <t>Chợ Rú xã Thạch Sơn</t>
  </si>
  <si>
    <t>Nâng cấp đường giao thông thôn Sơn Tiến</t>
  </si>
  <si>
    <t>Hạ tầng khu trung tâm xã Thạch Sơn</t>
  </si>
  <si>
    <t>Đường nội bộ khu trung tâm xã Thạch Sơn</t>
  </si>
  <si>
    <t>Hội quán thôn Sơn Hà</t>
  </si>
  <si>
    <t>số 23/QĐ-UBND ngày 25/3/2025</t>
  </si>
  <si>
    <t>số 248/QĐ-UBND ngày 31/12/2024</t>
  </si>
  <si>
    <t>số 115/QĐ-UBND ngày 05/8/2024</t>
  </si>
  <si>
    <t>số 43/QĐ-UBND ngày 05/5/2023</t>
  </si>
  <si>
    <t>số 32/QĐ-UBND ngày 12/5/2025</t>
  </si>
  <si>
    <t>Nâng cấp hạ tầng nông thôn mới thôn Tri Khê xã Thạch Sơn (Giai đoạn 2)</t>
  </si>
  <si>
    <t>Nâng cấp hạ tầng nông thôn mới thôn Tri Khê xã Thạch Sơn (Giai đoạn 1)</t>
  </si>
  <si>
    <t>số 108/QĐ-UBND ngày 01/11/2024</t>
  </si>
  <si>
    <t>Xã Thạch Sơn (cũ)</t>
  </si>
  <si>
    <t>Xã Thạch Long (cũ)</t>
  </si>
  <si>
    <t>Nhà học 2 tầng 6 phòng trường Mầm Non</t>
  </si>
  <si>
    <t xml:space="preserve"> Nhà hội quán thôn Đông Hà, xã Thạch Long.</t>
  </si>
  <si>
    <t>Di dời điện trung, hạ thế và TBA Tây Long, GPMB quy hoạch khu dân cư mở rộng thôn Gia Ngãi 1</t>
  </si>
  <si>
    <t>Nâng cấp đường GT nội đồng xã Thạch Long</t>
  </si>
  <si>
    <t xml:space="preserve"> Di dời hàng rào hiến đất mở rộng hành lang giao thông của một số hộ dân xã Thạch Long.</t>
  </si>
  <si>
    <t>Hạ tầng kỷ thuật khu dân cư vùng giáp nhà thờ Long Thủy, thôn gia ngải 1, xã Thạch Long</t>
  </si>
  <si>
    <t>Mua sắm cơ sở vật chất trường Mầm non, trường Tiểu học và UBND xã Thạch Long</t>
  </si>
  <si>
    <t xml:space="preserve"> Cải tạo 2 dãy nhà học 02 tầng 08 phòng, nhà bếp, xây dựng sân bóng rổ, hệ thống sân khấu mái che và một số hạng mục trường Mần non Thạch Long . </t>
  </si>
  <si>
    <t xml:space="preserve"> Khu thể thao xã Thạch Long </t>
  </si>
  <si>
    <t xml:space="preserve">Đường giao thông thôn Đại Đồng xã Thạch Long </t>
  </si>
  <si>
    <t xml:space="preserve">Đường giao thông trục xã từ thôn Đan Trung đến thôn Đông Hà 1, xã Thạch Long </t>
  </si>
  <si>
    <t xml:space="preserve">Đường vào nghĩa trang thôn Đan Trung và khuôn viên hàng rào các nghĩa trang xã Thạch Long </t>
  </si>
  <si>
    <t xml:space="preserve">Đường giao thông trục thôn thôn Đan Trung xã Thạch Long </t>
  </si>
  <si>
    <t xml:space="preserve">Nâng cấp trạm bơm Cồn Mưng và trạm Bơm Tam Tòa xã Thạch Long </t>
  </si>
  <si>
    <t xml:space="preserve">Xây dựng hệ thống điện 0.4kv vùng giáp nhà thờ Long Thủy </t>
  </si>
  <si>
    <t>Cung cấp thiết bị cải tạo nhà hành chính thành nhà học bộ môn và các hạng mục phụ trợ trường THCS Long Sơn, các hạng mục phụ trợ trường Tiểu học và trường Mầm Non Thạch Long.</t>
  </si>
  <si>
    <t>Nạo vét và gia cố bờ tuyến kênh tiêu thoát hói Mụ Rí, xã Thạch Long năm 2023</t>
  </si>
  <si>
    <t xml:space="preserve">Đào nạo vét kênh mương kết hợp với đường nội đồng vùng phá bỏ bơ thừa trong sản xuất lúa...tại thôn Giang Nam xã Thạch Long </t>
  </si>
  <si>
    <t xml:space="preserve">Hệ thống biển báo giao thông, vạch kẻ gở giảm tốc xã Thạch Long  </t>
  </si>
  <si>
    <t xml:space="preserve">Phục hồi mặt đường bằng rải thảm cacbonco thôn  Gia Ngãi 2 xã Thạch Long </t>
  </si>
  <si>
    <t xml:space="preserve">Phục hồi mặt đường bằng rải thảm cacbonco thôn Đan Trung xã Thạch Long </t>
  </si>
  <si>
    <t xml:space="preserve"> Đường GT trục xã giai đoạn 2 từ quôc lộ 15B đến nhà thờ giáo cứ lộc thủy </t>
  </si>
  <si>
    <t xml:space="preserve">Đường GT thôn Nam Gaing  xã Thạch Long </t>
  </si>
  <si>
    <t xml:space="preserve">Ngôi nhà trí tuệ thôn Gia Ngãi 1 xã Thạch Long  </t>
  </si>
  <si>
    <t xml:space="preserve">Sửa chữa các hạng mục trường mầm non, Trường tiểu học, Trường THCS và di dời đường điện từ TL20 sang đường trục xã 01 xã Thạch Long </t>
  </si>
  <si>
    <t xml:space="preserve">Hệ thống xử lý nước thải sinh hoạt xã Thạch Long  </t>
  </si>
  <si>
    <t>Xây dựng bó vỉa tuyến đường từ ĐH.104 đi thôn Đông Hà xã Thạch Long năm 2024</t>
  </si>
  <si>
    <t>Nâng cấp phục hồi mặt đường bê tông bằng cacbon đường trục xã 02 xã Thạch Long năm 2024</t>
  </si>
  <si>
    <t xml:space="preserve"> Sửa chữa, nâng cấp Đài tượng niệm liệt sỹ xã Thạch Long</t>
  </si>
  <si>
    <t>Đường GTNT xã Thạch Long năm 2024 Dài 803m</t>
  </si>
  <si>
    <t>Đường GTNT xã Thạch Long năm 2024 ( Thôn Hội Cát)</t>
  </si>
  <si>
    <t>Đường GTNT xã Thạch Long năm 2024 ( Thôn Đông Hà 2 )</t>
  </si>
  <si>
    <t xml:space="preserve">Kiên cố hóa kênh mương thôn Đại Đồng </t>
  </si>
  <si>
    <t xml:space="preserve">Hệ thống sân khâu Đa năng , điện 3 pha, hệ thống camera an nunh trường học, cột mốc cắm quy hoạch </t>
  </si>
  <si>
    <t>Đường GTNT thôn Gia Ngãi 1 xã Thạch Long năm 2024</t>
  </si>
  <si>
    <t>Nâng cấp mở rộng đường GTNT thôn Đông Hà 1</t>
  </si>
  <si>
    <t>Nâng cấp , phục hồi mặt đường bê tông Nam bằng cacbonco Nam Giang</t>
  </si>
  <si>
    <t>Thị trấn Thạch Hà (cũ)</t>
  </si>
  <si>
    <t>Dương Đình Nuôi K15</t>
  </si>
  <si>
    <t>Dệt 19/8</t>
  </si>
  <si>
    <t>Ngân hàng Thạch Hà</t>
  </si>
  <si>
    <t>Lê Quốc Khánh K9</t>
  </si>
  <si>
    <t>Lê Quốc Vượng Thị xã</t>
  </si>
  <si>
    <t>Nguyễn Đình Linh  QK5</t>
  </si>
  <si>
    <t>Hoàng Xuân Lai K6</t>
  </si>
  <si>
    <t>Hoàng Xuân Lai K7</t>
  </si>
  <si>
    <t>XNXD Thành Thắng K5</t>
  </si>
  <si>
    <t>XNXD Hoàng Anh K12</t>
  </si>
  <si>
    <t>Lê V.Hải - Ng. Thủy Ngân</t>
  </si>
  <si>
    <t>Ng. Hữu Văn - Ng. Hữu Thanh</t>
  </si>
  <si>
    <t>XN Hoàng Anh</t>
  </si>
  <si>
    <t>Ng. Hữu Minh - Lê V. Hải</t>
  </si>
  <si>
    <t>DNTN Minh Linh K11</t>
  </si>
  <si>
    <t>DNTN Minh Linh K12</t>
  </si>
  <si>
    <t>CTCP XD&amp;TM 1/5</t>
  </si>
  <si>
    <t>Nguyễn Văn Tuấn</t>
  </si>
  <si>
    <t>Đường GT tổ dân phố 1</t>
  </si>
  <si>
    <t>Đường Phan Huy Chú, Nguyễn Phi Sài, Hồ Phi Chấn, thị trấn Thạch Hà.</t>
  </si>
  <si>
    <t>Đường giao thông Tổ dân phố 9 và khu quy hoạch Đồng Xối Tổ dân phố 10.</t>
  </si>
  <si>
    <t>Nâng cấp đường Trương Quốc Dụng và đường Phan Huy Chú</t>
  </si>
  <si>
    <t>Hạ tầng đường giao thông và hệ thống thoát nước khu quy hoạch dân cư vùng Mỏ Diều, Tổ 09 thị trấn Thạch Hà</t>
  </si>
  <si>
    <t>Hạ tầng cấp điện và cấp nước khu quy hoạch mỏ diều</t>
  </si>
  <si>
    <t>Nhà hành chính quản trị và các phòng phục vụ học tập trường mầm non thị trấn Thạch Hà.</t>
  </si>
  <si>
    <t>Nhà học 02 tầng 10 phòng trường tiểu học thị trấn Thạch Hà</t>
  </si>
  <si>
    <t>Trường Mầm non thị trấn Thạch Hà cơ sở 1 (Hạng mục: Cải tạo nhà học 2 tầng 8 phòng)</t>
  </si>
  <si>
    <t>Xây dựng nhà hành chính, các công trình phụ trợ trường mầm non xã Thạch Thanh</t>
  </si>
  <si>
    <t xml:space="preserve">Nâng cấp đường giao thông Tổ dân phố 11, thị trấn Thạch Hà </t>
  </si>
  <si>
    <t>Nhà văn hóa tổ dân phố 12 thị trấn Thạch Hà</t>
  </si>
  <si>
    <t>Nâng cấp, mở rộng đường giao thông nội thị, Thị trấn Thạch Hà</t>
  </si>
  <si>
    <t>Nhà văn hóa tổ dân phố 8 thị trấn Thạch Hà</t>
  </si>
  <si>
    <t>Công trình: Kênh mương nội đồng. Điểm đầu từ kênh N1-12 đến xứ đồng Hàn Nồi xã Thạch Thanh</t>
  </si>
  <si>
    <t xml:space="preserve"> Đài truyền thanh ứng dụng công nghệ thông tin-viễn thông Thị trấn Thạch Hà</t>
  </si>
  <si>
    <t>Sửa chữa nâng cấp đường trục xã Thạch Thanh</t>
  </si>
  <si>
    <t>Hệ thống thoát nước, khuôn viên trường tiểu học 2 thị trấn Thạch Hà, hàng rào trạm y tế, mái che trường Phan Huy Chú</t>
  </si>
  <si>
    <t>Đường giao thông tổ dân phố 13 thị trấn Thạch Hà năm 2024</t>
  </si>
  <si>
    <t>Đường giao thông tổ dân phố 14 thị trấn Thạch Hà năm 2024</t>
  </si>
  <si>
    <t xml:space="preserve">Đường GT nội đồng tổ dân phố 14 thị trấn Thạch Hà năm 2024 </t>
  </si>
  <si>
    <t xml:space="preserve">Đường giao thông tổ dân phố 15 thị trấn Thạch Hà năm 2024 </t>
  </si>
  <si>
    <t xml:space="preserve">Kiên cố hóa kênh mương tổ dân phố 14 thị trấn Thạch Hà năm 2024 </t>
  </si>
  <si>
    <t xml:space="preserve">Kiên cố hóa kênh mương tổ dân phố 8 thị trấn Thạch Hà </t>
  </si>
  <si>
    <t xml:space="preserve">Khuôn viên nhà văn hóa tổ dân phố 4 và tổ dân phố 11; Khu vui chơi tổ dân phố 2 thị trấn Thạch Hà </t>
  </si>
  <si>
    <t>Trồng cây xanh chỉnh trang các tuyến đường thị trấn Thạch Hà</t>
  </si>
  <si>
    <t>PHỤ LỤC 02: CHI TIẾT KẾ HOẠCH ĐẦU TƯ CÔNG NĂM 2026 BỐ TRÍ TRẢ NỢ CHO CÁC DỰ TRƯỚC NĂM 2025</t>
  </si>
  <si>
    <t xml:space="preserve">Cầu dân sinh thôn 11 nối thôn Đồng Hà 2 </t>
  </si>
  <si>
    <t>Kênh tưới tiêu phục vụ sản xuất nông nghiệp thôn 8, thôn 10 và thôn 11</t>
  </si>
  <si>
    <t xml:space="preserve">XD mới nhà học 2 tầng 6 phòng Trường MN Thạch Sơn </t>
  </si>
  <si>
    <t xml:space="preserve">Quy hoạch khu đô thị Đồng Giao </t>
  </si>
  <si>
    <t xml:space="preserve">Quy hoạch khu đô thị  Đông Hà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</si>
</sst>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0.0"/>
    <numFmt numFmtId="166" formatCode="#,##0.000"/>
    <numFmt numFmtId="167" formatCode="_-* #,##0\ _₫_-;\-* #,##0\ _₫_-;_-* &quot;-&quot;??\ _₫_-;_-@_-"/>
  </numFmts>
  <fonts count="23" x14ac:knownFonts="1">
    <font>
      <sz val="14"/>
      <color theme="1"/>
      <name val="Times New Roman"/>
      <family val="2"/>
    </font>
    <font>
      <sz val="11"/>
      <color theme="1"/>
      <name val="Calibri"/>
      <family val="2"/>
      <scheme val="minor"/>
    </font>
    <font>
      <sz val="14"/>
      <color theme="1"/>
      <name val="Times New Roman"/>
      <family val="2"/>
    </font>
    <font>
      <b/>
      <sz val="11"/>
      <name val="Times New Roman"/>
      <family val="1"/>
    </font>
    <font>
      <sz val="12"/>
      <name val="Times New Roman"/>
      <family val="1"/>
    </font>
    <font>
      <sz val="12"/>
      <color theme="1"/>
      <name val="Times New Roman"/>
      <family val="2"/>
    </font>
    <font>
      <sz val="12"/>
      <name val=".VnTime"/>
      <family val="2"/>
    </font>
    <font>
      <sz val="11"/>
      <color indexed="8"/>
      <name val="Arial"/>
      <family val="2"/>
    </font>
    <font>
      <b/>
      <sz val="12"/>
      <name val="Times New Roman"/>
      <family val="1"/>
    </font>
    <font>
      <sz val="12"/>
      <color rgb="FF000000"/>
      <name val="Times New Roman"/>
      <family val="1"/>
    </font>
    <font>
      <sz val="12"/>
      <color theme="1"/>
      <name val="Times New Roman"/>
      <family val="1"/>
    </font>
    <font>
      <i/>
      <sz val="12"/>
      <name val="Times New Roman"/>
      <family val="1"/>
    </font>
    <font>
      <sz val="12"/>
      <name val="Calibri"/>
      <family val="2"/>
      <scheme val="minor"/>
    </font>
    <font>
      <sz val="13"/>
      <name val="Times New Roman"/>
      <family val="1"/>
    </font>
    <font>
      <b/>
      <sz val="14"/>
      <color theme="1"/>
      <name val="Times New Roman"/>
      <family val="1"/>
    </font>
    <font>
      <sz val="11"/>
      <name val="Times New Roman"/>
      <family val="1"/>
    </font>
    <font>
      <b/>
      <sz val="12"/>
      <color theme="1"/>
      <name val="Times New Roman"/>
      <family val="1"/>
    </font>
    <font>
      <sz val="10"/>
      <name val="Arial"/>
      <family val="2"/>
    </font>
    <font>
      <sz val="12"/>
      <color indexed="8"/>
      <name val="Times New Roman"/>
      <family val="1"/>
    </font>
    <font>
      <sz val="12"/>
      <color theme="1"/>
      <name val=".VnTime"/>
      <family val="2"/>
    </font>
    <font>
      <i/>
      <sz val="12"/>
      <color theme="1"/>
      <name val="Times New Roman"/>
      <family val="1"/>
    </font>
    <font>
      <sz val="12"/>
      <color theme="1"/>
      <name val="Calibri"/>
      <family val="2"/>
      <scheme val="minor"/>
    </font>
    <font>
      <b/>
      <sz val="11"/>
      <color theme="1"/>
      <name val="Times New Roman"/>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bgColor theme="0"/>
      </patternFill>
    </fill>
    <fill>
      <patternFill patternType="solid">
        <fgColor indexed="9"/>
        <bgColor indexed="64"/>
      </patternFill>
    </fill>
    <fill>
      <patternFill patternType="solid">
        <fgColor rgb="FFFFFFFF"/>
        <bgColor rgb="FFFFFFFF"/>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0">
    <xf numFmtId="0" fontId="0" fillId="0" borderId="0"/>
    <xf numFmtId="43" fontId="2" fillId="0" borderId="0" applyFont="0" applyFill="0" applyBorder="0" applyAlignment="0" applyProtection="0"/>
    <xf numFmtId="0" fontId="4" fillId="0" borderId="0"/>
    <xf numFmtId="0" fontId="5" fillId="0" borderId="0"/>
    <xf numFmtId="0" fontId="6" fillId="0" borderId="0"/>
    <xf numFmtId="43" fontId="7" fillId="0" borderId="0" applyFont="0" applyFill="0" applyBorder="0" applyAlignment="0" applyProtection="0"/>
    <xf numFmtId="43" fontId="2" fillId="0" borderId="0" applyFont="0" applyFill="0" applyBorder="0" applyAlignment="0" applyProtection="0"/>
    <xf numFmtId="0" fontId="5" fillId="0" borderId="0"/>
    <xf numFmtId="43" fontId="1" fillId="0" borderId="0" applyFont="0" applyFill="0" applyBorder="0" applyAlignment="0" applyProtection="0"/>
    <xf numFmtId="43" fontId="17" fillId="0" borderId="0" applyFont="0" applyFill="0" applyBorder="0" applyAlignment="0" applyProtection="0"/>
  </cellStyleXfs>
  <cellXfs count="177">
    <xf numFmtId="0" fontId="0" fillId="0" borderId="0" xfId="0"/>
    <xf numFmtId="0" fontId="3" fillId="0" borderId="2" xfId="0" applyFont="1" applyBorder="1" applyAlignment="1">
      <alignment horizontal="center" vertical="center" wrapText="1"/>
    </xf>
    <xf numFmtId="0" fontId="4" fillId="0" borderId="2" xfId="0" applyFont="1" applyBorder="1" applyAlignment="1">
      <alignment vertical="center" wrapText="1"/>
    </xf>
    <xf numFmtId="0" fontId="8" fillId="0" borderId="2" xfId="0" applyFont="1" applyBorder="1" applyAlignment="1">
      <alignment horizontal="center" vertical="center"/>
    </xf>
    <xf numFmtId="0" fontId="9" fillId="0" borderId="2" xfId="0" applyFont="1" applyBorder="1" applyAlignment="1">
      <alignment horizontal="center" vertical="center" wrapText="1"/>
    </xf>
    <xf numFmtId="0" fontId="4" fillId="0" borderId="0" xfId="0" applyFont="1"/>
    <xf numFmtId="0" fontId="8" fillId="0" borderId="0" xfId="0" applyFont="1" applyAlignment="1">
      <alignment horizontal="center"/>
    </xf>
    <xf numFmtId="0" fontId="12" fillId="0" borderId="0" xfId="0" applyFont="1"/>
    <xf numFmtId="0" fontId="8" fillId="0" borderId="2" xfId="0" applyFont="1" applyBorder="1" applyAlignment="1">
      <alignment horizontal="center" vertical="center" wrapText="1"/>
    </xf>
    <xf numFmtId="164" fontId="4" fillId="0" borderId="2" xfId="1" applyNumberFormat="1" applyFont="1" applyBorder="1" applyAlignment="1">
      <alignment vertical="center"/>
    </xf>
    <xf numFmtId="0" fontId="8" fillId="0" borderId="0" xfId="0" applyFont="1"/>
    <xf numFmtId="0" fontId="4" fillId="2" borderId="2" xfId="0" applyFont="1" applyFill="1" applyBorder="1" applyAlignment="1">
      <alignment vertical="center" wrapText="1"/>
    </xf>
    <xf numFmtId="0" fontId="4" fillId="2" borderId="2" xfId="0" applyFont="1" applyFill="1" applyBorder="1" applyAlignment="1">
      <alignment horizontal="left" vertical="center" wrapText="1"/>
    </xf>
    <xf numFmtId="0" fontId="4" fillId="0" borderId="2" xfId="7" applyFont="1" applyBorder="1" applyAlignment="1">
      <alignment horizontal="justify" vertical="center"/>
    </xf>
    <xf numFmtId="0" fontId="10" fillId="0" borderId="0" xfId="0" applyFont="1"/>
    <xf numFmtId="0" fontId="10" fillId="0" borderId="0" xfId="0" applyFont="1" applyAlignment="1">
      <alignment vertical="center"/>
    </xf>
    <xf numFmtId="164" fontId="13" fillId="0" borderId="2" xfId="6" applyNumberFormat="1" applyFont="1" applyBorder="1" applyAlignment="1">
      <alignment horizontal="justify" vertical="center"/>
    </xf>
    <xf numFmtId="0" fontId="10" fillId="0" borderId="2" xfId="0" applyFont="1" applyBorder="1" applyAlignment="1">
      <alignment vertical="center"/>
    </xf>
    <xf numFmtId="3" fontId="9" fillId="0" borderId="2" xfId="0" applyNumberFormat="1" applyFont="1" applyBorder="1" applyAlignment="1">
      <alignment vertical="center"/>
    </xf>
    <xf numFmtId="3" fontId="10" fillId="0" borderId="2" xfId="0" applyNumberFormat="1" applyFont="1" applyBorder="1" applyAlignment="1">
      <alignment vertical="center"/>
    </xf>
    <xf numFmtId="1" fontId="10" fillId="0" borderId="2" xfId="0" applyNumberFormat="1" applyFont="1" applyBorder="1" applyAlignment="1">
      <alignment vertical="center"/>
    </xf>
    <xf numFmtId="0" fontId="9" fillId="0" borderId="2" xfId="0" applyFont="1" applyBorder="1" applyAlignment="1">
      <alignment horizontal="center" wrapText="1"/>
    </xf>
    <xf numFmtId="3" fontId="9" fillId="0" borderId="2" xfId="0" applyNumberFormat="1" applyFont="1" applyBorder="1" applyAlignment="1">
      <alignment horizontal="right" vertical="center"/>
    </xf>
    <xf numFmtId="164" fontId="10" fillId="0" borderId="2" xfId="1" applyNumberFormat="1" applyFont="1" applyBorder="1" applyAlignment="1">
      <alignment vertical="center"/>
    </xf>
    <xf numFmtId="165" fontId="10" fillId="0" borderId="2" xfId="0" applyNumberFormat="1" applyFont="1" applyBorder="1" applyAlignment="1">
      <alignment vertical="center"/>
    </xf>
    <xf numFmtId="0" fontId="10" fillId="0" borderId="2" xfId="0" applyFont="1" applyBorder="1" applyAlignment="1">
      <alignment horizontal="center" vertical="center"/>
    </xf>
    <xf numFmtId="3" fontId="8" fillId="0" borderId="2" xfId="0" applyNumberFormat="1" applyFont="1" applyBorder="1" applyAlignment="1">
      <alignment horizontal="right" vertical="center" wrapText="1"/>
    </xf>
    <xf numFmtId="0" fontId="8" fillId="0" borderId="2" xfId="0" applyFont="1" applyBorder="1" applyAlignment="1">
      <alignment horizontal="left" vertical="center" wrapText="1"/>
    </xf>
    <xf numFmtId="3" fontId="10" fillId="0" borderId="2" xfId="1" applyNumberFormat="1" applyFont="1" applyBorder="1" applyAlignment="1">
      <alignment vertical="center"/>
    </xf>
    <xf numFmtId="0" fontId="14" fillId="0" borderId="0" xfId="0" applyFont="1"/>
    <xf numFmtId="0" fontId="16" fillId="0" borderId="0" xfId="0" applyFont="1"/>
    <xf numFmtId="0" fontId="10" fillId="0" borderId="2" xfId="0" applyFont="1" applyBorder="1"/>
    <xf numFmtId="0" fontId="0" fillId="0" borderId="2" xfId="0" applyBorder="1"/>
    <xf numFmtId="164" fontId="4" fillId="2" borderId="2" xfId="1" applyNumberFormat="1" applyFont="1" applyFill="1" applyBorder="1" applyAlignment="1">
      <alignment vertical="center"/>
    </xf>
    <xf numFmtId="0" fontId="4" fillId="2" borderId="2" xfId="0" applyFont="1" applyFill="1" applyBorder="1" applyAlignment="1">
      <alignment vertical="center"/>
    </xf>
    <xf numFmtId="0" fontId="10" fillId="0" borderId="2" xfId="0" applyFont="1" applyBorder="1" applyAlignment="1">
      <alignment horizontal="center" vertical="center" wrapText="1"/>
    </xf>
    <xf numFmtId="0" fontId="16" fillId="0" borderId="2" xfId="0" applyFont="1" applyBorder="1"/>
    <xf numFmtId="164" fontId="4" fillId="2" borderId="2" xfId="8" applyNumberFormat="1" applyFont="1" applyFill="1" applyBorder="1" applyAlignment="1">
      <alignment vertical="center" wrapText="1"/>
    </xf>
    <xf numFmtId="164" fontId="4" fillId="2" borderId="2" xfId="8" applyNumberFormat="1" applyFont="1" applyFill="1" applyBorder="1" applyAlignment="1">
      <alignment vertical="center"/>
    </xf>
    <xf numFmtId="0" fontId="4" fillId="2" borderId="2" xfId="0" applyFont="1" applyFill="1" applyBorder="1" applyAlignment="1">
      <alignment horizontal="justify" vertical="center" wrapText="1"/>
    </xf>
    <xf numFmtId="0" fontId="16" fillId="0" borderId="2" xfId="0" applyFont="1" applyBorder="1" applyAlignment="1">
      <alignment horizontal="center"/>
    </xf>
    <xf numFmtId="166" fontId="15" fillId="2" borderId="2" xfId="0" applyNumberFormat="1" applyFont="1" applyFill="1" applyBorder="1" applyAlignment="1">
      <alignment horizontal="justify" vertical="center" wrapText="1"/>
    </xf>
    <xf numFmtId="3" fontId="5" fillId="0" borderId="2" xfId="1" applyNumberFormat="1" applyFont="1" applyBorder="1" applyAlignment="1">
      <alignment vertical="center"/>
    </xf>
    <xf numFmtId="164" fontId="16" fillId="0" borderId="2" xfId="0" applyNumberFormat="1" applyFont="1" applyBorder="1" applyAlignment="1">
      <alignment vertical="center"/>
    </xf>
    <xf numFmtId="167" fontId="4" fillId="0" borderId="2" xfId="1" applyNumberFormat="1" applyFont="1" applyBorder="1" applyAlignment="1">
      <alignment wrapText="1"/>
    </xf>
    <xf numFmtId="0" fontId="4" fillId="0" borderId="2" xfId="0" applyFont="1" applyBorder="1" applyAlignment="1">
      <alignment horizontal="left" vertical="center" wrapText="1"/>
    </xf>
    <xf numFmtId="167" fontId="4" fillId="0" borderId="2" xfId="1" applyNumberFormat="1" applyFont="1" applyBorder="1" applyAlignment="1">
      <alignment horizontal="right" wrapText="1"/>
    </xf>
    <xf numFmtId="164" fontId="4" fillId="0" borderId="2" xfId="9" applyNumberFormat="1" applyFont="1" applyBorder="1" applyAlignment="1">
      <alignment horizontal="right" vertical="center"/>
    </xf>
    <xf numFmtId="164" fontId="4" fillId="0" borderId="2" xfId="9" applyNumberFormat="1" applyFont="1" applyFill="1" applyBorder="1" applyAlignment="1">
      <alignment horizontal="right" vertical="center" wrapText="1"/>
    </xf>
    <xf numFmtId="166" fontId="8" fillId="2" borderId="2" xfId="0" applyNumberFormat="1" applyFont="1" applyFill="1" applyBorder="1" applyAlignment="1">
      <alignment horizontal="justify" vertical="center" wrapText="1"/>
    </xf>
    <xf numFmtId="0" fontId="5" fillId="0" borderId="0" xfId="0" applyFont="1"/>
    <xf numFmtId="0" fontId="8" fillId="0" borderId="2" xfId="0" applyFont="1" applyBorder="1" applyAlignment="1">
      <alignment vertical="center" wrapText="1"/>
    </xf>
    <xf numFmtId="0" fontId="5" fillId="0" borderId="2" xfId="0" applyFont="1" applyBorder="1" applyAlignment="1">
      <alignment horizontal="center" vertical="center"/>
    </xf>
    <xf numFmtId="164" fontId="18" fillId="0" borderId="2" xfId="1" applyNumberFormat="1" applyFont="1" applyBorder="1" applyAlignment="1">
      <alignment horizontal="center" vertical="center"/>
    </xf>
    <xf numFmtId="167" fontId="4" fillId="0" borderId="2" xfId="1" applyNumberFormat="1" applyFont="1" applyBorder="1" applyAlignment="1">
      <alignment horizontal="right" vertical="center" wrapText="1"/>
    </xf>
    <xf numFmtId="3" fontId="4" fillId="0" borderId="2" xfId="0" applyNumberFormat="1" applyFont="1" applyBorder="1" applyAlignment="1">
      <alignment horizontal="right" vertical="center" wrapText="1"/>
    </xf>
    <xf numFmtId="3" fontId="4" fillId="0" borderId="2" xfId="0" applyNumberFormat="1" applyFont="1" applyBorder="1" applyAlignment="1">
      <alignment vertical="center"/>
    </xf>
    <xf numFmtId="164" fontId="18" fillId="5" borderId="2" xfId="1" applyNumberFormat="1" applyFont="1" applyFill="1" applyBorder="1" applyAlignment="1">
      <alignment horizontal="center" vertical="center" wrapText="1"/>
    </xf>
    <xf numFmtId="3" fontId="19" fillId="0" borderId="2" xfId="0" applyNumberFormat="1" applyFont="1" applyBorder="1" applyAlignment="1">
      <alignment vertical="center"/>
    </xf>
    <xf numFmtId="164" fontId="18" fillId="0" borderId="0" xfId="1" applyNumberFormat="1" applyFont="1" applyBorder="1" applyAlignment="1">
      <alignment horizontal="center" vertical="center"/>
    </xf>
    <xf numFmtId="167" fontId="8" fillId="0" borderId="0" xfId="1" applyNumberFormat="1" applyFont="1" applyBorder="1" applyAlignment="1">
      <alignment horizontal="right" wrapText="1"/>
    </xf>
    <xf numFmtId="164" fontId="5" fillId="0" borderId="0" xfId="0" applyNumberFormat="1" applyFont="1"/>
    <xf numFmtId="167" fontId="8" fillId="0" borderId="0" xfId="1" applyNumberFormat="1" applyFont="1" applyBorder="1" applyAlignment="1">
      <alignment horizontal="left"/>
    </xf>
    <xf numFmtId="167" fontId="8" fillId="0" borderId="0" xfId="1" applyNumberFormat="1" applyFont="1" applyBorder="1"/>
    <xf numFmtId="3" fontId="4" fillId="0" borderId="0" xfId="0" applyNumberFormat="1" applyFont="1" applyAlignment="1">
      <alignment horizontal="right" vertical="center" wrapText="1"/>
    </xf>
    <xf numFmtId="3" fontId="4" fillId="0" borderId="0" xfId="0" applyNumberFormat="1" applyFont="1" applyAlignment="1">
      <alignment vertical="center"/>
    </xf>
    <xf numFmtId="0" fontId="10" fillId="0" borderId="0" xfId="0" applyFont="1" applyAlignment="1">
      <alignment vertical="center" wrapText="1"/>
    </xf>
    <xf numFmtId="167" fontId="10" fillId="0" borderId="0" xfId="1" applyNumberFormat="1" applyFont="1" applyBorder="1" applyAlignment="1">
      <alignment horizontal="center" vertical="center" wrapText="1"/>
    </xf>
    <xf numFmtId="0" fontId="5" fillId="0" borderId="2" xfId="0" applyFont="1" applyBorder="1" applyAlignment="1">
      <alignment wrapText="1"/>
    </xf>
    <xf numFmtId="0" fontId="5" fillId="0" borderId="2" xfId="0" applyFont="1" applyBorder="1"/>
    <xf numFmtId="1" fontId="4" fillId="0" borderId="2" xfId="1" applyNumberFormat="1" applyFont="1" applyBorder="1" applyAlignment="1">
      <alignment horizontal="right" vertical="center"/>
    </xf>
    <xf numFmtId="1" fontId="18" fillId="0" borderId="2" xfId="1" applyNumberFormat="1" applyFont="1" applyBorder="1" applyAlignment="1">
      <alignment horizontal="right" vertical="center"/>
    </xf>
    <xf numFmtId="1" fontId="4" fillId="0" borderId="2" xfId="0" applyNumberFormat="1" applyFont="1" applyBorder="1" applyAlignment="1">
      <alignment horizontal="right" vertical="center"/>
    </xf>
    <xf numFmtId="1" fontId="10" fillId="0" borderId="2" xfId="1" applyNumberFormat="1" applyFont="1" applyBorder="1" applyAlignment="1">
      <alignment horizontal="right" vertical="center" wrapText="1"/>
    </xf>
    <xf numFmtId="1" fontId="18" fillId="5" borderId="2" xfId="1" applyNumberFormat="1" applyFont="1" applyFill="1" applyBorder="1" applyAlignment="1">
      <alignment horizontal="right" vertical="center" wrapText="1"/>
    </xf>
    <xf numFmtId="0" fontId="5" fillId="0" borderId="6" xfId="0" applyFont="1" applyBorder="1"/>
    <xf numFmtId="0" fontId="5" fillId="0" borderId="8" xfId="0" applyFont="1" applyBorder="1"/>
    <xf numFmtId="1" fontId="10" fillId="0" borderId="2" xfId="0" applyNumberFormat="1" applyFont="1" applyBorder="1" applyAlignment="1">
      <alignment vertical="center" wrapText="1"/>
    </xf>
    <xf numFmtId="3" fontId="9" fillId="0" borderId="0" xfId="0" applyNumberFormat="1" applyFont="1" applyAlignment="1">
      <alignment vertical="center"/>
    </xf>
    <xf numFmtId="164" fontId="10" fillId="6" borderId="0" xfId="1" applyNumberFormat="1" applyFont="1" applyFill="1" applyBorder="1" applyAlignment="1">
      <alignment horizontal="center" vertical="center" wrapText="1"/>
    </xf>
    <xf numFmtId="0" fontId="16" fillId="0" borderId="0" xfId="0" applyFont="1" applyAlignment="1">
      <alignment vertical="center" wrapText="1"/>
    </xf>
    <xf numFmtId="3" fontId="10" fillId="0" borderId="0" xfId="0" applyNumberFormat="1" applyFont="1" applyAlignment="1">
      <alignment vertical="center"/>
    </xf>
    <xf numFmtId="0" fontId="10" fillId="0" borderId="0" xfId="0" applyFont="1" applyAlignment="1">
      <alignment wrapText="1"/>
    </xf>
    <xf numFmtId="3" fontId="19" fillId="0" borderId="0" xfId="0" applyNumberFormat="1" applyFont="1" applyAlignment="1">
      <alignment vertical="center"/>
    </xf>
    <xf numFmtId="0" fontId="16" fillId="0" borderId="0" xfId="0" applyFont="1" applyAlignment="1">
      <alignment horizontal="center" vertical="center" wrapText="1"/>
    </xf>
    <xf numFmtId="3" fontId="10" fillId="0" borderId="2" xfId="1" applyNumberFormat="1" applyFont="1" applyBorder="1" applyAlignment="1">
      <alignment horizontal="right" vertical="center" wrapText="1"/>
    </xf>
    <xf numFmtId="164" fontId="16" fillId="0" borderId="2" xfId="1" applyNumberFormat="1" applyFont="1" applyBorder="1"/>
    <xf numFmtId="0" fontId="8" fillId="0" borderId="0" xfId="0" applyFont="1" applyAlignment="1">
      <alignment horizontal="center"/>
    </xf>
    <xf numFmtId="0" fontId="11" fillId="0" borderId="0" xfId="0" applyFont="1" applyAlignment="1">
      <alignment horizontal="center"/>
    </xf>
    <xf numFmtId="0" fontId="3" fillId="0" borderId="2" xfId="0" applyFont="1" applyBorder="1" applyAlignment="1">
      <alignment horizontal="center" vertical="center"/>
    </xf>
    <xf numFmtId="0" fontId="11" fillId="0" borderId="1" xfId="0" applyFont="1" applyBorder="1" applyAlignment="1">
      <alignment horizontal="center"/>
    </xf>
    <xf numFmtId="0" fontId="14" fillId="0" borderId="0" xfId="0" applyFont="1" applyAlignment="1">
      <alignment horizontal="center"/>
    </xf>
    <xf numFmtId="0" fontId="3" fillId="0" borderId="2" xfId="0" applyFont="1" applyBorder="1" applyAlignment="1">
      <alignment horizontal="center" vertical="center" wrapText="1"/>
    </xf>
    <xf numFmtId="0" fontId="10" fillId="2" borderId="2" xfId="0" applyFont="1" applyFill="1" applyBorder="1" applyAlignment="1">
      <alignment horizontal="center" vertical="center"/>
    </xf>
    <xf numFmtId="2" fontId="10" fillId="0" borderId="2" xfId="0" applyNumberFormat="1" applyFont="1" applyBorder="1" applyAlignment="1">
      <alignment vertical="center" wrapText="1"/>
    </xf>
    <xf numFmtId="164" fontId="10" fillId="0" borderId="2" xfId="6" applyNumberFormat="1" applyFont="1" applyFill="1" applyBorder="1" applyAlignment="1">
      <alignment horizontal="right" vertical="center" wrapText="1"/>
    </xf>
    <xf numFmtId="164" fontId="10" fillId="0" borderId="2" xfId="6" applyNumberFormat="1" applyFont="1" applyBorder="1" applyAlignment="1">
      <alignment horizontal="right" vertical="center" wrapText="1"/>
    </xf>
    <xf numFmtId="164" fontId="10" fillId="0" borderId="2" xfId="6" applyNumberFormat="1" applyFont="1" applyBorder="1" applyAlignment="1">
      <alignment horizontal="right" vertical="center"/>
    </xf>
    <xf numFmtId="0" fontId="16" fillId="0" borderId="0" xfId="0" applyFont="1" applyAlignment="1">
      <alignment horizontal="center"/>
    </xf>
    <xf numFmtId="0" fontId="16" fillId="0" borderId="0" xfId="0" applyFont="1" applyAlignment="1">
      <alignment horizontal="center"/>
    </xf>
    <xf numFmtId="0" fontId="20" fillId="0" borderId="0" xfId="0" applyFont="1" applyAlignment="1">
      <alignment horizontal="center"/>
    </xf>
    <xf numFmtId="0" fontId="21" fillId="0" borderId="0" xfId="0" applyFont="1"/>
    <xf numFmtId="0" fontId="20" fillId="0" borderId="1" xfId="0" applyFont="1" applyBorder="1" applyAlignment="1">
      <alignment horizontal="center"/>
    </xf>
    <xf numFmtId="0" fontId="22" fillId="0" borderId="5" xfId="0" applyFont="1" applyBorder="1" applyAlignment="1">
      <alignment horizontal="center" vertical="center"/>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2" xfId="0" applyFont="1" applyBorder="1" applyAlignment="1">
      <alignment horizontal="center" vertical="center"/>
    </xf>
    <xf numFmtId="0" fontId="22" fillId="0" borderId="4" xfId="0" applyFont="1" applyBorder="1" applyAlignment="1">
      <alignment horizontal="center" vertical="center"/>
    </xf>
    <xf numFmtId="0" fontId="22" fillId="0" borderId="8"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2" xfId="0" applyFont="1" applyBorder="1" applyAlignment="1">
      <alignment horizontal="center" vertical="center" wrapText="1"/>
    </xf>
    <xf numFmtId="0" fontId="16" fillId="0" borderId="5" xfId="0" applyFont="1" applyBorder="1" applyAlignment="1">
      <alignment horizontal="center" vertical="center" wrapText="1"/>
    </xf>
    <xf numFmtId="0" fontId="22" fillId="0" borderId="3" xfId="3" applyFont="1" applyBorder="1" applyAlignment="1">
      <alignment horizontal="justify" vertical="center"/>
    </xf>
    <xf numFmtId="0" fontId="16" fillId="0" borderId="2" xfId="0" applyFont="1" applyBorder="1" applyAlignment="1">
      <alignment vertical="center"/>
    </xf>
    <xf numFmtId="2" fontId="16" fillId="0" borderId="5" xfId="0" applyNumberFormat="1" applyFont="1" applyBorder="1" applyAlignment="1">
      <alignment horizontal="left" vertical="center" wrapText="1"/>
    </xf>
    <xf numFmtId="164" fontId="10" fillId="0" borderId="0" xfId="0" applyNumberFormat="1" applyFont="1"/>
    <xf numFmtId="0" fontId="10" fillId="0" borderId="5" xfId="0" applyFont="1" applyBorder="1" applyAlignment="1">
      <alignment horizontal="center" vertical="center" wrapText="1"/>
    </xf>
    <xf numFmtId="0" fontId="10" fillId="0" borderId="2" xfId="3" applyFont="1" applyBorder="1" applyAlignment="1">
      <alignment horizontal="justify" vertical="center"/>
    </xf>
    <xf numFmtId="0" fontId="10" fillId="0" borderId="2" xfId="0" applyFont="1" applyBorder="1" applyAlignment="1">
      <alignment horizontal="center" wrapText="1"/>
    </xf>
    <xf numFmtId="164" fontId="10" fillId="3" borderId="2" xfId="6" applyNumberFormat="1" applyFont="1" applyFill="1" applyBorder="1" applyAlignment="1">
      <alignment horizontal="right" vertical="center" wrapText="1"/>
    </xf>
    <xf numFmtId="164" fontId="10" fillId="0" borderId="2" xfId="0" applyNumberFormat="1" applyFont="1" applyBorder="1" applyAlignment="1">
      <alignment horizontal="justify" vertical="center"/>
    </xf>
    <xf numFmtId="0" fontId="10" fillId="0" borderId="2" xfId="0" applyFont="1" applyBorder="1" applyAlignment="1">
      <alignment wrapText="1"/>
    </xf>
    <xf numFmtId="0" fontId="16" fillId="0" borderId="2" xfId="0" applyFont="1" applyBorder="1" applyAlignment="1">
      <alignment horizontal="center" vertical="center"/>
    </xf>
    <xf numFmtId="0" fontId="16" fillId="0" borderId="2" xfId="4" applyFont="1" applyBorder="1" applyAlignment="1">
      <alignment horizontal="justify" vertical="center" wrapText="1"/>
    </xf>
    <xf numFmtId="164" fontId="16" fillId="3" borderId="2" xfId="6" applyNumberFormat="1" applyFont="1" applyFill="1" applyBorder="1" applyAlignment="1">
      <alignment horizontal="right" vertical="center" wrapText="1"/>
    </xf>
    <xf numFmtId="164" fontId="10" fillId="0" borderId="2" xfId="5" applyNumberFormat="1" applyFont="1" applyFill="1" applyBorder="1" applyAlignment="1">
      <alignment horizontal="left" vertical="center" wrapText="1"/>
    </xf>
    <xf numFmtId="164" fontId="10" fillId="0" borderId="2" xfId="5" applyNumberFormat="1" applyFont="1" applyFill="1" applyBorder="1" applyAlignment="1">
      <alignment horizontal="justify" vertical="center" wrapText="1"/>
    </xf>
    <xf numFmtId="0" fontId="16" fillId="0" borderId="2" xfId="0" applyFont="1" applyBorder="1" applyAlignment="1">
      <alignment horizontal="center" vertical="center" wrapText="1"/>
    </xf>
    <xf numFmtId="0" fontId="16" fillId="0" borderId="2" xfId="0" applyFont="1" applyBorder="1" applyAlignment="1">
      <alignment horizontal="justify" vertical="center"/>
    </xf>
    <xf numFmtId="0" fontId="10" fillId="0" borderId="2" xfId="0" applyFont="1" applyBorder="1" applyAlignment="1">
      <alignment horizontal="justify" vertical="center" wrapText="1"/>
    </xf>
    <xf numFmtId="0" fontId="16" fillId="0" borderId="2" xfId="0" applyFont="1" applyBorder="1" applyAlignment="1">
      <alignment horizontal="justify" vertical="center" wrapText="1"/>
    </xf>
    <xf numFmtId="0" fontId="10" fillId="0" borderId="2" xfId="0" applyFont="1" applyBorder="1" applyAlignment="1">
      <alignment vertical="center" wrapText="1"/>
    </xf>
    <xf numFmtId="0" fontId="10" fillId="2" borderId="2" xfId="0" applyFont="1" applyFill="1" applyBorder="1" applyAlignment="1">
      <alignment wrapText="1"/>
    </xf>
    <xf numFmtId="0" fontId="16" fillId="2" borderId="2" xfId="0" applyFont="1" applyFill="1" applyBorder="1" applyAlignment="1">
      <alignment horizontal="center" vertical="center" wrapText="1"/>
    </xf>
    <xf numFmtId="2" fontId="16" fillId="2" borderId="2" xfId="0" applyNumberFormat="1" applyFont="1" applyFill="1" applyBorder="1" applyAlignment="1">
      <alignment horizontal="left" vertical="center" wrapText="1"/>
    </xf>
    <xf numFmtId="0" fontId="10" fillId="2" borderId="2" xfId="0" applyFont="1" applyFill="1" applyBorder="1"/>
    <xf numFmtId="164" fontId="16" fillId="2" borderId="2" xfId="0" applyNumberFormat="1" applyFont="1" applyFill="1" applyBorder="1" applyAlignment="1">
      <alignment vertical="center"/>
    </xf>
    <xf numFmtId="0" fontId="10" fillId="2" borderId="0" xfId="0" applyFont="1" applyFill="1"/>
    <xf numFmtId="0" fontId="16" fillId="2" borderId="2" xfId="0" applyFont="1" applyFill="1" applyBorder="1" applyAlignment="1">
      <alignment horizontal="center" vertical="center"/>
    </xf>
    <xf numFmtId="0" fontId="16" fillId="2" borderId="2" xfId="0" applyFont="1" applyFill="1" applyBorder="1" applyAlignment="1">
      <alignment vertical="center"/>
    </xf>
    <xf numFmtId="164" fontId="16" fillId="0" borderId="2" xfId="6" applyNumberFormat="1" applyFont="1" applyBorder="1" applyAlignment="1">
      <alignment horizontal="right" vertical="center" wrapText="1"/>
    </xf>
    <xf numFmtId="164" fontId="16" fillId="2" borderId="2" xfId="1" applyNumberFormat="1" applyFont="1" applyFill="1" applyBorder="1" applyAlignment="1">
      <alignment horizontal="right" vertical="center"/>
    </xf>
    <xf numFmtId="0" fontId="10" fillId="2" borderId="2" xfId="0" applyFont="1" applyFill="1" applyBorder="1" applyAlignment="1">
      <alignment vertical="center" wrapText="1"/>
    </xf>
    <xf numFmtId="3" fontId="10" fillId="2" borderId="2" xfId="1" applyNumberFormat="1" applyFont="1" applyFill="1" applyBorder="1" applyAlignment="1">
      <alignment horizontal="right" vertical="center"/>
    </xf>
    <xf numFmtId="164" fontId="10" fillId="0" borderId="2" xfId="0" applyNumberFormat="1" applyFont="1" applyBorder="1" applyAlignment="1">
      <alignment vertical="center"/>
    </xf>
    <xf numFmtId="3" fontId="10" fillId="2" borderId="2" xfId="1" applyNumberFormat="1" applyFont="1" applyFill="1" applyBorder="1" applyAlignment="1">
      <alignment horizontal="right" vertical="center" wrapText="1"/>
    </xf>
    <xf numFmtId="164" fontId="10" fillId="2" borderId="2" xfId="1" applyNumberFormat="1" applyFont="1" applyFill="1" applyBorder="1" applyAlignment="1">
      <alignment vertical="center" wrapText="1"/>
    </xf>
    <xf numFmtId="164" fontId="10" fillId="2" borderId="2" xfId="6" applyNumberFormat="1" applyFont="1" applyFill="1" applyBorder="1" applyAlignment="1">
      <alignment vertical="center" wrapText="1"/>
    </xf>
    <xf numFmtId="0" fontId="16" fillId="2" borderId="2" xfId="0" applyFont="1" applyFill="1" applyBorder="1" applyAlignment="1">
      <alignment vertical="center" wrapText="1"/>
    </xf>
    <xf numFmtId="164" fontId="16" fillId="2" borderId="2" xfId="1" applyNumberFormat="1" applyFont="1" applyFill="1" applyBorder="1" applyAlignment="1">
      <alignment horizontal="right" vertical="center" wrapText="1"/>
    </xf>
    <xf numFmtId="3" fontId="10" fillId="0" borderId="2" xfId="6" applyNumberFormat="1" applyFont="1" applyBorder="1" applyAlignment="1">
      <alignment horizontal="right" vertical="center" wrapText="1"/>
    </xf>
    <xf numFmtId="3" fontId="10" fillId="2" borderId="2" xfId="1" applyNumberFormat="1" applyFont="1" applyFill="1" applyBorder="1" applyAlignment="1">
      <alignment vertical="center" wrapText="1"/>
    </xf>
    <xf numFmtId="164" fontId="10" fillId="0" borderId="2" xfId="1" applyNumberFormat="1" applyFont="1" applyBorder="1" applyAlignment="1">
      <alignment horizontal="right" vertical="center" wrapText="1"/>
    </xf>
    <xf numFmtId="49" fontId="10" fillId="2" borderId="2" xfId="0" applyNumberFormat="1" applyFont="1" applyFill="1" applyBorder="1" applyAlignment="1">
      <alignment vertical="center" wrapText="1"/>
    </xf>
    <xf numFmtId="2" fontId="10" fillId="4" borderId="2" xfId="0" applyNumberFormat="1" applyFont="1" applyFill="1" applyBorder="1" applyAlignment="1">
      <alignment horizontal="left" vertical="center" wrapText="1"/>
    </xf>
    <xf numFmtId="164" fontId="10" fillId="0" borderId="2" xfId="6" applyNumberFormat="1" applyFont="1" applyFill="1" applyBorder="1" applyAlignment="1">
      <alignment horizontal="right" vertical="center"/>
    </xf>
    <xf numFmtId="0" fontId="10" fillId="2" borderId="2" xfId="0" applyFont="1" applyFill="1" applyBorder="1" applyAlignment="1">
      <alignment horizontal="left" vertical="center" wrapText="1"/>
    </xf>
    <xf numFmtId="164" fontId="10" fillId="2" borderId="2" xfId="1" applyNumberFormat="1" applyFont="1" applyFill="1" applyBorder="1" applyAlignment="1">
      <alignment horizontal="right" vertical="center" wrapText="1"/>
    </xf>
    <xf numFmtId="164" fontId="16" fillId="0" borderId="2" xfId="6" applyNumberFormat="1" applyFont="1" applyBorder="1" applyAlignment="1">
      <alignment horizontal="right" vertical="center"/>
    </xf>
    <xf numFmtId="164" fontId="10" fillId="0" borderId="2" xfId="1" applyNumberFormat="1" applyFont="1" applyBorder="1" applyAlignment="1">
      <alignment horizontal="right" vertical="center"/>
    </xf>
    <xf numFmtId="0" fontId="10" fillId="2" borderId="2" xfId="0" applyFont="1" applyFill="1" applyBorder="1" applyAlignment="1">
      <alignment horizontal="center" vertical="center" wrapText="1"/>
    </xf>
    <xf numFmtId="2" fontId="10" fillId="0" borderId="2" xfId="0" applyNumberFormat="1" applyFont="1" applyBorder="1" applyAlignment="1">
      <alignment horizontal="left" vertical="center" wrapText="1"/>
    </xf>
    <xf numFmtId="2" fontId="16" fillId="2" borderId="2" xfId="0" applyNumberFormat="1" applyFont="1" applyFill="1" applyBorder="1" applyAlignment="1">
      <alignment vertical="center" wrapText="1"/>
    </xf>
    <xf numFmtId="2" fontId="10" fillId="0" borderId="4" xfId="0" applyNumberFormat="1" applyFont="1" applyBorder="1" applyAlignment="1">
      <alignment vertical="center" wrapText="1"/>
    </xf>
    <xf numFmtId="164" fontId="10" fillId="0" borderId="9" xfId="6" applyNumberFormat="1" applyFont="1" applyBorder="1" applyAlignment="1">
      <alignment horizontal="right" vertical="center"/>
    </xf>
    <xf numFmtId="3" fontId="16" fillId="2" borderId="2" xfId="1" applyNumberFormat="1" applyFont="1" applyFill="1" applyBorder="1" applyAlignment="1">
      <alignment horizontal="right" vertical="center" wrapText="1"/>
    </xf>
    <xf numFmtId="43" fontId="16" fillId="2" borderId="2" xfId="1" applyFont="1" applyFill="1" applyBorder="1" applyAlignment="1">
      <alignment horizontal="right" vertical="center" wrapText="1"/>
    </xf>
    <xf numFmtId="3" fontId="16" fillId="2" borderId="2" xfId="1" applyNumberFormat="1" applyFont="1" applyFill="1" applyBorder="1" applyAlignment="1">
      <alignment horizontal="right" vertical="center"/>
    </xf>
    <xf numFmtId="3" fontId="16" fillId="0" borderId="0" xfId="0" applyNumberFormat="1" applyFont="1"/>
    <xf numFmtId="0" fontId="10" fillId="2" borderId="0" xfId="0" applyFont="1" applyFill="1" applyAlignment="1">
      <alignment horizontal="center" vertical="center"/>
    </xf>
    <xf numFmtId="0" fontId="10" fillId="2" borderId="0" xfId="0" applyFont="1" applyFill="1" applyAlignment="1">
      <alignment vertical="center" wrapText="1"/>
    </xf>
    <xf numFmtId="164" fontId="10" fillId="0" borderId="0" xfId="6" applyNumberFormat="1" applyFont="1" applyBorder="1" applyAlignment="1">
      <alignment horizontal="right" vertical="center"/>
    </xf>
    <xf numFmtId="3" fontId="10" fillId="2" borderId="0" xfId="1" applyNumberFormat="1" applyFont="1" applyFill="1" applyBorder="1" applyAlignment="1">
      <alignment horizontal="right" vertical="center"/>
    </xf>
  </cellXfs>
  <cellStyles count="10">
    <cellStyle name="Comma" xfId="1" builtinId="3"/>
    <cellStyle name="Comma 10" xfId="5" xr:uid="{00000000-0005-0000-0000-000001000000}"/>
    <cellStyle name="Comma 2" xfId="9" xr:uid="{5F535EF3-58A3-48E4-9C89-7B2880811F23}"/>
    <cellStyle name="Comma 2 12" xfId="8" xr:uid="{BF65FA2C-662B-429B-969E-E9ACDAEA8689}"/>
    <cellStyle name="Comma 2 2" xfId="6" xr:uid="{BF359E37-3F96-42D8-BA28-9C06609F5F65}"/>
    <cellStyle name="Normal" xfId="0" builtinId="0"/>
    <cellStyle name="Normal 3" xfId="3" xr:uid="{00000000-0005-0000-0000-000003000000}"/>
    <cellStyle name="Normal 3 2 2" xfId="7" xr:uid="{78D62DEC-ACAD-4E44-AEBD-7E29766DC5F6}"/>
    <cellStyle name="Normal 4" xfId="2" xr:uid="{00000000-0005-0000-0000-000004000000}"/>
    <cellStyle name="Normal 5"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1203960</xdr:colOff>
      <xdr:row>2</xdr:row>
      <xdr:rowOff>7620</xdr:rowOff>
    </xdr:from>
    <xdr:to>
      <xdr:col>1</xdr:col>
      <xdr:colOff>1790700</xdr:colOff>
      <xdr:row>2</xdr:row>
      <xdr:rowOff>7620</xdr:rowOff>
    </xdr:to>
    <xdr:cxnSp macro="">
      <xdr:nvCxnSpPr>
        <xdr:cNvPr id="2" name="Straight Connector 1">
          <a:extLst>
            <a:ext uri="{FF2B5EF4-FFF2-40B4-BE49-F238E27FC236}">
              <a16:creationId xmlns:a16="http://schemas.microsoft.com/office/drawing/2014/main" id="{6E1E2711-B962-4376-8CE3-3955574A44E1}"/>
            </a:ext>
          </a:extLst>
        </xdr:cNvPr>
        <xdr:cNvCxnSpPr/>
      </xdr:nvCxnSpPr>
      <xdr:spPr>
        <a:xfrm>
          <a:off x="1516380" y="403860"/>
          <a:ext cx="58674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601980</xdr:colOff>
      <xdr:row>2</xdr:row>
      <xdr:rowOff>7620</xdr:rowOff>
    </xdr:from>
    <xdr:to>
      <xdr:col>1</xdr:col>
      <xdr:colOff>1188720</xdr:colOff>
      <xdr:row>2</xdr:row>
      <xdr:rowOff>7620</xdr:rowOff>
    </xdr:to>
    <xdr:cxnSp macro="">
      <xdr:nvCxnSpPr>
        <xdr:cNvPr id="2" name="Straight Connector 1">
          <a:extLst>
            <a:ext uri="{FF2B5EF4-FFF2-40B4-BE49-F238E27FC236}">
              <a16:creationId xmlns:a16="http://schemas.microsoft.com/office/drawing/2014/main" id="{C20B1D47-B846-46FB-86DE-71B527ABE8D0}"/>
            </a:ext>
          </a:extLst>
        </xdr:cNvPr>
        <xdr:cNvCxnSpPr/>
      </xdr:nvCxnSpPr>
      <xdr:spPr>
        <a:xfrm>
          <a:off x="899160" y="464820"/>
          <a:ext cx="58674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dvc.vst.mof.gov.vn/frontend/faces/ThietLapDvqhns?_adf.ctrl-state=13dymt3jce_14&amp;_afrLoop=47191485480251488" TargetMode="External"/><Relationship Id="rId1" Type="http://schemas.openxmlformats.org/officeDocument/2006/relationships/hyperlink" Target="https://dvc.vst.mof.gov.vn/frontend/faces/ThietLapDvqhns?_adf.ctrl-state=13dymt3jce_14&amp;_afrLoop=47191485480251488"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2B59C-1C98-4C27-8464-FDC5A087769D}">
  <dimension ref="A1:L96"/>
  <sheetViews>
    <sheetView topLeftCell="A64" workbookViewId="0">
      <selection activeCell="D96" sqref="D96"/>
    </sheetView>
  </sheetViews>
  <sheetFormatPr defaultRowHeight="15.6" x14ac:dyDescent="0.3"/>
  <cols>
    <col min="1" max="1" width="3.7265625" style="14" customWidth="1"/>
    <col min="2" max="2" width="36.7265625" style="14" customWidth="1"/>
    <col min="3" max="3" width="11.6328125" style="14" customWidth="1"/>
    <col min="4" max="4" width="10.453125" style="14" customWidth="1"/>
    <col min="5" max="5" width="9.08984375" style="14" customWidth="1"/>
    <col min="6" max="6" width="10.453125" style="14" customWidth="1"/>
    <col min="7" max="7" width="12" style="14" customWidth="1"/>
    <col min="8" max="8" width="8.81640625" style="14" customWidth="1"/>
    <col min="9" max="9" width="7.6328125" style="14" customWidth="1"/>
    <col min="10" max="16384" width="8.7265625" style="14"/>
  </cols>
  <sheetData>
    <row r="1" spans="1:12" x14ac:dyDescent="0.3">
      <c r="B1" s="98" t="s">
        <v>124</v>
      </c>
    </row>
    <row r="2" spans="1:12" x14ac:dyDescent="0.3">
      <c r="B2" s="98" t="s">
        <v>65</v>
      </c>
    </row>
    <row r="3" spans="1:12" x14ac:dyDescent="0.3">
      <c r="B3" s="98"/>
    </row>
    <row r="4" spans="1:12" x14ac:dyDescent="0.3">
      <c r="A4" s="99" t="s">
        <v>141</v>
      </c>
      <c r="B4" s="99"/>
      <c r="C4" s="99"/>
      <c r="D4" s="99"/>
      <c r="E4" s="99"/>
      <c r="F4" s="99"/>
      <c r="G4" s="99"/>
      <c r="H4" s="99"/>
      <c r="I4" s="99"/>
    </row>
    <row r="5" spans="1:12" x14ac:dyDescent="0.3">
      <c r="A5" s="100" t="s">
        <v>67</v>
      </c>
      <c r="B5" s="100"/>
      <c r="C5" s="100"/>
      <c r="D5" s="100"/>
      <c r="E5" s="100"/>
      <c r="F5" s="100"/>
      <c r="G5" s="100"/>
      <c r="H5" s="100"/>
      <c r="I5" s="100"/>
    </row>
    <row r="6" spans="1:12" x14ac:dyDescent="0.3">
      <c r="A6" s="101"/>
      <c r="G6" s="102" t="s">
        <v>66</v>
      </c>
      <c r="H6" s="102"/>
      <c r="I6" s="102"/>
    </row>
    <row r="7" spans="1:12" s="15" customFormat="1" ht="27.6" customHeight="1" x14ac:dyDescent="0.35">
      <c r="A7" s="103" t="s">
        <v>0</v>
      </c>
      <c r="B7" s="103" t="s">
        <v>68</v>
      </c>
      <c r="C7" s="104" t="s">
        <v>69</v>
      </c>
      <c r="D7" s="105"/>
      <c r="E7" s="105"/>
      <c r="F7" s="106" t="s">
        <v>128</v>
      </c>
      <c r="G7" s="106" t="s">
        <v>129</v>
      </c>
      <c r="H7" s="106" t="s">
        <v>130</v>
      </c>
      <c r="I7" s="107" t="s">
        <v>70</v>
      </c>
    </row>
    <row r="8" spans="1:12" s="15" customFormat="1" ht="18.600000000000001" customHeight="1" x14ac:dyDescent="0.35">
      <c r="A8" s="108"/>
      <c r="B8" s="108"/>
      <c r="C8" s="106" t="s">
        <v>71</v>
      </c>
      <c r="D8" s="104" t="s">
        <v>72</v>
      </c>
      <c r="E8" s="109"/>
      <c r="F8" s="110"/>
      <c r="G8" s="110"/>
      <c r="H8" s="110"/>
      <c r="I8" s="107"/>
    </row>
    <row r="9" spans="1:12" ht="46.8" customHeight="1" x14ac:dyDescent="0.3">
      <c r="A9" s="111"/>
      <c r="B9" s="111"/>
      <c r="C9" s="112"/>
      <c r="D9" s="113" t="s">
        <v>127</v>
      </c>
      <c r="E9" s="114" t="s">
        <v>73</v>
      </c>
      <c r="F9" s="112"/>
      <c r="G9" s="112"/>
      <c r="H9" s="112"/>
      <c r="I9" s="107"/>
    </row>
    <row r="10" spans="1:12" ht="27.6" x14ac:dyDescent="0.3">
      <c r="A10" s="115" t="s">
        <v>1</v>
      </c>
      <c r="B10" s="116" t="s">
        <v>126</v>
      </c>
      <c r="C10" s="117"/>
      <c r="D10" s="43">
        <f>D11+D28+D31+D36</f>
        <v>75010</v>
      </c>
      <c r="E10" s="43">
        <f t="shared" ref="E10:H10" si="0">E11+E28+E31+E36</f>
        <v>13600</v>
      </c>
      <c r="F10" s="43">
        <f t="shared" si="0"/>
        <v>26219</v>
      </c>
      <c r="G10" s="43">
        <f t="shared" si="0"/>
        <v>48791</v>
      </c>
      <c r="H10" s="43">
        <f t="shared" si="0"/>
        <v>6000</v>
      </c>
      <c r="I10" s="31"/>
    </row>
    <row r="11" spans="1:12" x14ac:dyDescent="0.3">
      <c r="A11" s="115" t="s">
        <v>2</v>
      </c>
      <c r="B11" s="118" t="s">
        <v>3</v>
      </c>
      <c r="C11" s="31"/>
      <c r="D11" s="86">
        <f>SUM(D12:D27)</f>
        <v>34650</v>
      </c>
      <c r="E11" s="86">
        <f t="shared" ref="E11:H11" si="1">SUM(E12:E27)</f>
        <v>13600</v>
      </c>
      <c r="F11" s="86">
        <f t="shared" si="1"/>
        <v>17000</v>
      </c>
      <c r="G11" s="86">
        <f t="shared" si="1"/>
        <v>17650</v>
      </c>
      <c r="H11" s="86">
        <f t="shared" si="1"/>
        <v>1000</v>
      </c>
      <c r="I11" s="31"/>
      <c r="K11" s="119"/>
      <c r="L11" s="119"/>
    </row>
    <row r="12" spans="1:12" ht="46.8" x14ac:dyDescent="0.3">
      <c r="A12" s="120">
        <v>1</v>
      </c>
      <c r="B12" s="121" t="s">
        <v>4</v>
      </c>
      <c r="C12" s="122" t="s">
        <v>74</v>
      </c>
      <c r="D12" s="123">
        <v>550</v>
      </c>
      <c r="E12" s="124"/>
      <c r="F12" s="124">
        <v>550</v>
      </c>
      <c r="G12" s="124">
        <f>D12-F12</f>
        <v>0</v>
      </c>
      <c r="H12" s="31"/>
      <c r="I12" s="17"/>
    </row>
    <row r="13" spans="1:12" ht="46.8" x14ac:dyDescent="0.3">
      <c r="A13" s="120">
        <v>2</v>
      </c>
      <c r="B13" s="121" t="s">
        <v>5</v>
      </c>
      <c r="C13" s="122" t="s">
        <v>75</v>
      </c>
      <c r="D13" s="123">
        <v>500</v>
      </c>
      <c r="E13" s="124"/>
      <c r="F13" s="124">
        <v>500</v>
      </c>
      <c r="G13" s="124">
        <f t="shared" ref="G13:G27" si="2">D13-F13</f>
        <v>0</v>
      </c>
      <c r="H13" s="31"/>
      <c r="I13" s="31"/>
    </row>
    <row r="14" spans="1:12" ht="46.8" x14ac:dyDescent="0.3">
      <c r="A14" s="120">
        <v>3</v>
      </c>
      <c r="B14" s="121" t="s">
        <v>6</v>
      </c>
      <c r="C14" s="122" t="s">
        <v>76</v>
      </c>
      <c r="D14" s="123">
        <v>800</v>
      </c>
      <c r="E14" s="124"/>
      <c r="F14" s="124">
        <v>800</v>
      </c>
      <c r="G14" s="124">
        <f t="shared" si="2"/>
        <v>0</v>
      </c>
      <c r="H14" s="31"/>
      <c r="I14" s="31"/>
    </row>
    <row r="15" spans="1:12" ht="46.8" x14ac:dyDescent="0.3">
      <c r="A15" s="120">
        <v>4</v>
      </c>
      <c r="B15" s="121" t="s">
        <v>7</v>
      </c>
      <c r="C15" s="122" t="s">
        <v>77</v>
      </c>
      <c r="D15" s="123">
        <v>1000</v>
      </c>
      <c r="E15" s="124"/>
      <c r="F15" s="124">
        <v>700</v>
      </c>
      <c r="G15" s="124">
        <f t="shared" si="2"/>
        <v>300</v>
      </c>
      <c r="H15" s="31"/>
      <c r="I15" s="31"/>
    </row>
    <row r="16" spans="1:12" ht="46.8" x14ac:dyDescent="0.3">
      <c r="A16" s="120">
        <v>5</v>
      </c>
      <c r="B16" s="121" t="s">
        <v>8</v>
      </c>
      <c r="C16" s="122" t="s">
        <v>78</v>
      </c>
      <c r="D16" s="123">
        <v>1000</v>
      </c>
      <c r="E16" s="124"/>
      <c r="F16" s="124">
        <v>700</v>
      </c>
      <c r="G16" s="124">
        <f t="shared" si="2"/>
        <v>300</v>
      </c>
      <c r="H16" s="31"/>
      <c r="I16" s="31"/>
    </row>
    <row r="17" spans="1:9" ht="46.8" x14ac:dyDescent="0.3">
      <c r="A17" s="120">
        <v>6</v>
      </c>
      <c r="B17" s="121" t="s">
        <v>9</v>
      </c>
      <c r="C17" s="122" t="s">
        <v>79</v>
      </c>
      <c r="D17" s="123">
        <v>1000</v>
      </c>
      <c r="E17" s="124"/>
      <c r="F17" s="124">
        <v>500</v>
      </c>
      <c r="G17" s="124">
        <f t="shared" si="2"/>
        <v>500</v>
      </c>
      <c r="H17" s="31"/>
      <c r="I17" s="31"/>
    </row>
    <row r="18" spans="1:9" ht="46.8" x14ac:dyDescent="0.3">
      <c r="A18" s="120">
        <v>7</v>
      </c>
      <c r="B18" s="121" t="s">
        <v>10</v>
      </c>
      <c r="C18" s="122" t="s">
        <v>80</v>
      </c>
      <c r="D18" s="123">
        <v>500</v>
      </c>
      <c r="E18" s="124"/>
      <c r="F18" s="124">
        <v>500</v>
      </c>
      <c r="G18" s="124">
        <f t="shared" si="2"/>
        <v>0</v>
      </c>
      <c r="H18" s="31"/>
      <c r="I18" s="31"/>
    </row>
    <row r="19" spans="1:9" ht="46.8" x14ac:dyDescent="0.3">
      <c r="A19" s="120">
        <v>8</v>
      </c>
      <c r="B19" s="121" t="s">
        <v>11</v>
      </c>
      <c r="C19" s="122" t="s">
        <v>81</v>
      </c>
      <c r="D19" s="123">
        <v>500</v>
      </c>
      <c r="E19" s="124"/>
      <c r="F19" s="124">
        <v>500</v>
      </c>
      <c r="G19" s="124">
        <f t="shared" si="2"/>
        <v>0</v>
      </c>
      <c r="H19" s="31"/>
      <c r="I19" s="31"/>
    </row>
    <row r="20" spans="1:9" ht="46.8" x14ac:dyDescent="0.3">
      <c r="A20" s="120">
        <v>9</v>
      </c>
      <c r="B20" s="121" t="s">
        <v>12</v>
      </c>
      <c r="C20" s="122" t="s">
        <v>82</v>
      </c>
      <c r="D20" s="123">
        <v>700</v>
      </c>
      <c r="E20" s="124"/>
      <c r="F20" s="124">
        <v>700</v>
      </c>
      <c r="G20" s="124">
        <f t="shared" si="2"/>
        <v>0</v>
      </c>
      <c r="H20" s="31"/>
      <c r="I20" s="31"/>
    </row>
    <row r="21" spans="1:9" ht="46.8" x14ac:dyDescent="0.3">
      <c r="A21" s="120">
        <v>10</v>
      </c>
      <c r="B21" s="121" t="s">
        <v>13</v>
      </c>
      <c r="C21" s="122" t="s">
        <v>83</v>
      </c>
      <c r="D21" s="123">
        <v>1000</v>
      </c>
      <c r="E21" s="124"/>
      <c r="F21" s="124">
        <v>700</v>
      </c>
      <c r="G21" s="124">
        <f t="shared" si="2"/>
        <v>300</v>
      </c>
      <c r="H21" s="31"/>
      <c r="I21" s="31"/>
    </row>
    <row r="22" spans="1:9" ht="46.8" x14ac:dyDescent="0.3">
      <c r="A22" s="120">
        <v>11</v>
      </c>
      <c r="B22" s="121" t="s">
        <v>14</v>
      </c>
      <c r="C22" s="122" t="s">
        <v>84</v>
      </c>
      <c r="D22" s="123">
        <v>1500</v>
      </c>
      <c r="E22" s="124"/>
      <c r="F22" s="124">
        <v>700</v>
      </c>
      <c r="G22" s="124">
        <f t="shared" si="2"/>
        <v>800</v>
      </c>
      <c r="H22" s="31"/>
      <c r="I22" s="31"/>
    </row>
    <row r="23" spans="1:9" ht="46.8" x14ac:dyDescent="0.3">
      <c r="A23" s="120">
        <v>12</v>
      </c>
      <c r="B23" s="121" t="s">
        <v>15</v>
      </c>
      <c r="C23" s="122" t="s">
        <v>85</v>
      </c>
      <c r="D23" s="123">
        <v>5800</v>
      </c>
      <c r="E23" s="123">
        <v>5000</v>
      </c>
      <c r="F23" s="124">
        <v>5000</v>
      </c>
      <c r="G23" s="124">
        <f t="shared" si="2"/>
        <v>800</v>
      </c>
      <c r="H23" s="123"/>
      <c r="I23" s="31"/>
    </row>
    <row r="24" spans="1:9" ht="46.8" x14ac:dyDescent="0.3">
      <c r="A24" s="35">
        <v>13</v>
      </c>
      <c r="B24" s="121" t="s">
        <v>16</v>
      </c>
      <c r="C24" s="122" t="s">
        <v>86</v>
      </c>
      <c r="D24" s="123">
        <v>1200</v>
      </c>
      <c r="E24" s="124"/>
      <c r="F24" s="124">
        <v>700</v>
      </c>
      <c r="G24" s="124">
        <f t="shared" si="2"/>
        <v>500</v>
      </c>
      <c r="H24" s="31"/>
      <c r="I24" s="31"/>
    </row>
    <row r="25" spans="1:9" ht="46.8" x14ac:dyDescent="0.3">
      <c r="A25" s="35">
        <v>14</v>
      </c>
      <c r="B25" s="121" t="s">
        <v>17</v>
      </c>
      <c r="C25" s="31"/>
      <c r="D25" s="123">
        <v>4600</v>
      </c>
      <c r="E25" s="23">
        <v>4600</v>
      </c>
      <c r="F25" s="124">
        <v>2300</v>
      </c>
      <c r="G25" s="124">
        <f t="shared" si="2"/>
        <v>2300</v>
      </c>
      <c r="H25" s="23"/>
      <c r="I25" s="31"/>
    </row>
    <row r="26" spans="1:9" ht="46.8" x14ac:dyDescent="0.3">
      <c r="A26" s="120">
        <v>15</v>
      </c>
      <c r="B26" s="121" t="s">
        <v>18</v>
      </c>
      <c r="C26" s="31"/>
      <c r="D26" s="23">
        <v>4000</v>
      </c>
      <c r="E26" s="23">
        <v>4000</v>
      </c>
      <c r="F26" s="124">
        <v>2000</v>
      </c>
      <c r="G26" s="124">
        <f t="shared" si="2"/>
        <v>2000</v>
      </c>
      <c r="H26" s="28"/>
      <c r="I26" s="23"/>
    </row>
    <row r="27" spans="1:9" ht="31.2" x14ac:dyDescent="0.3">
      <c r="A27" s="120">
        <v>16</v>
      </c>
      <c r="B27" s="125" t="s">
        <v>254</v>
      </c>
      <c r="C27" s="31"/>
      <c r="D27" s="123">
        <v>10000</v>
      </c>
      <c r="E27" s="124"/>
      <c r="F27" s="124">
        <v>150</v>
      </c>
      <c r="G27" s="124">
        <f t="shared" si="2"/>
        <v>9850</v>
      </c>
      <c r="H27" s="28">
        <v>1000</v>
      </c>
      <c r="I27" s="31"/>
    </row>
    <row r="28" spans="1:9" ht="16.8" customHeight="1" x14ac:dyDescent="0.3">
      <c r="A28" s="126" t="s">
        <v>19</v>
      </c>
      <c r="B28" s="127" t="s">
        <v>20</v>
      </c>
      <c r="C28" s="31"/>
      <c r="D28" s="128">
        <f t="shared" ref="D28:H28" si="3">SUM(D29:D30)</f>
        <v>21900</v>
      </c>
      <c r="E28" s="128">
        <f t="shared" si="3"/>
        <v>0</v>
      </c>
      <c r="F28" s="128">
        <f t="shared" si="3"/>
        <v>439</v>
      </c>
      <c r="G28" s="128">
        <f t="shared" si="3"/>
        <v>21461</v>
      </c>
      <c r="H28" s="128">
        <f t="shared" si="3"/>
        <v>5000</v>
      </c>
      <c r="I28" s="31"/>
    </row>
    <row r="29" spans="1:9" ht="31.2" x14ac:dyDescent="0.3">
      <c r="A29" s="25">
        <v>17</v>
      </c>
      <c r="B29" s="129" t="s">
        <v>21</v>
      </c>
      <c r="C29" s="31"/>
      <c r="D29" s="123">
        <v>13900</v>
      </c>
      <c r="E29" s="123"/>
      <c r="F29" s="123">
        <v>200</v>
      </c>
      <c r="G29" s="123">
        <f>D29-F29</f>
        <v>13700</v>
      </c>
      <c r="H29" s="28">
        <v>3000</v>
      </c>
      <c r="I29" s="17"/>
    </row>
    <row r="30" spans="1:9" ht="46.8" x14ac:dyDescent="0.3">
      <c r="A30" s="25">
        <v>18</v>
      </c>
      <c r="B30" s="130" t="s">
        <v>22</v>
      </c>
      <c r="C30" s="122" t="s">
        <v>87</v>
      </c>
      <c r="D30" s="123">
        <v>8000</v>
      </c>
      <c r="E30" s="123"/>
      <c r="F30" s="123">
        <v>239</v>
      </c>
      <c r="G30" s="123">
        <f>D30-F30</f>
        <v>7761</v>
      </c>
      <c r="H30" s="28">
        <v>2000</v>
      </c>
      <c r="I30" s="31"/>
    </row>
    <row r="31" spans="1:9" s="30" customFormat="1" x14ac:dyDescent="0.3">
      <c r="A31" s="131" t="s">
        <v>23</v>
      </c>
      <c r="B31" s="132" t="s">
        <v>24</v>
      </c>
      <c r="C31" s="36"/>
      <c r="D31" s="128">
        <f>SUM(D32:D35)</f>
        <v>7950</v>
      </c>
      <c r="E31" s="128">
        <f t="shared" ref="E31:H31" si="4">SUM(E32:E35)</f>
        <v>0</v>
      </c>
      <c r="F31" s="128">
        <f t="shared" si="4"/>
        <v>4550</v>
      </c>
      <c r="G31" s="128">
        <f t="shared" si="4"/>
        <v>3400</v>
      </c>
      <c r="H31" s="128">
        <f t="shared" si="4"/>
        <v>0</v>
      </c>
      <c r="I31" s="36"/>
    </row>
    <row r="32" spans="1:9" ht="46.8" x14ac:dyDescent="0.3">
      <c r="A32" s="35">
        <v>19</v>
      </c>
      <c r="B32" s="133" t="s">
        <v>25</v>
      </c>
      <c r="C32" s="122" t="s">
        <v>88</v>
      </c>
      <c r="D32" s="123">
        <v>1500</v>
      </c>
      <c r="E32" s="123"/>
      <c r="F32" s="23">
        <v>700</v>
      </c>
      <c r="G32" s="23">
        <f>D32-F32</f>
        <v>800</v>
      </c>
      <c r="H32" s="23"/>
      <c r="I32" s="17"/>
    </row>
    <row r="33" spans="1:10" ht="46.8" x14ac:dyDescent="0.3">
      <c r="A33" s="35">
        <v>20</v>
      </c>
      <c r="B33" s="133" t="s">
        <v>26</v>
      </c>
      <c r="C33" s="122" t="s">
        <v>89</v>
      </c>
      <c r="D33" s="123">
        <v>2600</v>
      </c>
      <c r="E33" s="123"/>
      <c r="F33" s="123">
        <v>1500</v>
      </c>
      <c r="G33" s="23">
        <f t="shared" ref="G33:G35" si="5">D33-F33</f>
        <v>1100</v>
      </c>
      <c r="H33" s="23"/>
      <c r="I33" s="31"/>
    </row>
    <row r="34" spans="1:10" ht="46.8" x14ac:dyDescent="0.3">
      <c r="A34" s="35">
        <v>21</v>
      </c>
      <c r="B34" s="133" t="s">
        <v>27</v>
      </c>
      <c r="C34" s="122" t="s">
        <v>90</v>
      </c>
      <c r="D34" s="123">
        <v>850</v>
      </c>
      <c r="E34" s="123"/>
      <c r="F34" s="123">
        <v>850</v>
      </c>
      <c r="G34" s="23">
        <f t="shared" si="5"/>
        <v>0</v>
      </c>
      <c r="H34" s="23"/>
      <c r="I34" s="31"/>
    </row>
    <row r="35" spans="1:10" ht="46.8" x14ac:dyDescent="0.3">
      <c r="A35" s="35">
        <v>22</v>
      </c>
      <c r="B35" s="133" t="s">
        <v>28</v>
      </c>
      <c r="C35" s="122" t="s">
        <v>91</v>
      </c>
      <c r="D35" s="123">
        <v>3000</v>
      </c>
      <c r="E35" s="123"/>
      <c r="F35" s="123">
        <v>1500</v>
      </c>
      <c r="G35" s="23">
        <f t="shared" si="5"/>
        <v>1500</v>
      </c>
      <c r="H35" s="23"/>
      <c r="I35" s="31"/>
    </row>
    <row r="36" spans="1:10" x14ac:dyDescent="0.3">
      <c r="A36" s="131" t="s">
        <v>29</v>
      </c>
      <c r="B36" s="134" t="s">
        <v>30</v>
      </c>
      <c r="C36" s="31"/>
      <c r="D36" s="128">
        <f>SUM(D37:D44)</f>
        <v>10510</v>
      </c>
      <c r="E36" s="128">
        <f t="shared" ref="E36:H36" si="6">SUM(E37:E44)</f>
        <v>0</v>
      </c>
      <c r="F36" s="128">
        <f t="shared" si="6"/>
        <v>4230</v>
      </c>
      <c r="G36" s="128">
        <f t="shared" si="6"/>
        <v>6280</v>
      </c>
      <c r="H36" s="128">
        <f t="shared" si="6"/>
        <v>0</v>
      </c>
      <c r="I36" s="31"/>
    </row>
    <row r="37" spans="1:10" ht="46.8" x14ac:dyDescent="0.3">
      <c r="A37" s="35">
        <v>23</v>
      </c>
      <c r="B37" s="133" t="s">
        <v>31</v>
      </c>
      <c r="C37" s="35" t="s">
        <v>92</v>
      </c>
      <c r="D37" s="123">
        <v>950</v>
      </c>
      <c r="E37" s="123"/>
      <c r="F37" s="123">
        <v>600</v>
      </c>
      <c r="G37" s="123">
        <f>D37-F37</f>
        <v>350</v>
      </c>
      <c r="H37" s="17"/>
      <c r="I37" s="17"/>
    </row>
    <row r="38" spans="1:10" ht="46.8" x14ac:dyDescent="0.3">
      <c r="A38" s="35">
        <v>24</v>
      </c>
      <c r="B38" s="133" t="s">
        <v>32</v>
      </c>
      <c r="C38" s="35" t="s">
        <v>93</v>
      </c>
      <c r="D38" s="123">
        <v>300</v>
      </c>
      <c r="E38" s="123"/>
      <c r="F38" s="123">
        <v>300</v>
      </c>
      <c r="G38" s="123">
        <f t="shared" ref="G38:G44" si="7">D38-F38</f>
        <v>0</v>
      </c>
      <c r="H38" s="31"/>
      <c r="I38" s="31"/>
    </row>
    <row r="39" spans="1:10" ht="62.4" x14ac:dyDescent="0.3">
      <c r="A39" s="35">
        <v>25</v>
      </c>
      <c r="B39" s="125" t="s">
        <v>33</v>
      </c>
      <c r="C39" s="35" t="s">
        <v>94</v>
      </c>
      <c r="D39" s="123">
        <v>1840</v>
      </c>
      <c r="E39" s="123"/>
      <c r="F39" s="123">
        <v>500</v>
      </c>
      <c r="G39" s="123">
        <f t="shared" si="7"/>
        <v>1340</v>
      </c>
      <c r="H39" s="31"/>
      <c r="I39" s="31"/>
    </row>
    <row r="40" spans="1:10" ht="46.8" x14ac:dyDescent="0.3">
      <c r="A40" s="35">
        <v>26</v>
      </c>
      <c r="B40" s="125" t="s">
        <v>34</v>
      </c>
      <c r="C40" s="35" t="s">
        <v>95</v>
      </c>
      <c r="D40" s="123">
        <v>1720</v>
      </c>
      <c r="E40" s="123"/>
      <c r="F40" s="123">
        <v>840</v>
      </c>
      <c r="G40" s="123">
        <f t="shared" si="7"/>
        <v>880</v>
      </c>
      <c r="H40" s="31"/>
      <c r="I40" s="31"/>
    </row>
    <row r="41" spans="1:10" ht="46.8" x14ac:dyDescent="0.3">
      <c r="A41" s="35">
        <v>27</v>
      </c>
      <c r="B41" s="135" t="s">
        <v>35</v>
      </c>
      <c r="C41" s="35" t="s">
        <v>96</v>
      </c>
      <c r="D41" s="123">
        <v>1850</v>
      </c>
      <c r="E41" s="123"/>
      <c r="F41" s="123">
        <v>500</v>
      </c>
      <c r="G41" s="123">
        <f t="shared" si="7"/>
        <v>1350</v>
      </c>
      <c r="H41" s="31"/>
      <c r="I41" s="31"/>
    </row>
    <row r="42" spans="1:10" ht="46.8" x14ac:dyDescent="0.3">
      <c r="A42" s="35">
        <v>28</v>
      </c>
      <c r="B42" s="136" t="s">
        <v>36</v>
      </c>
      <c r="C42" s="35" t="s">
        <v>97</v>
      </c>
      <c r="D42" s="23">
        <v>850</v>
      </c>
      <c r="E42" s="23"/>
      <c r="F42" s="17">
        <v>450</v>
      </c>
      <c r="G42" s="123">
        <f t="shared" si="7"/>
        <v>400</v>
      </c>
      <c r="H42" s="31"/>
      <c r="I42" s="31"/>
    </row>
    <row r="43" spans="1:10" ht="46.8" x14ac:dyDescent="0.3">
      <c r="A43" s="35">
        <v>29</v>
      </c>
      <c r="B43" s="136" t="s">
        <v>37</v>
      </c>
      <c r="C43" s="35" t="s">
        <v>98</v>
      </c>
      <c r="D43" s="23">
        <v>2000</v>
      </c>
      <c r="E43" s="23"/>
      <c r="F43" s="17">
        <v>940</v>
      </c>
      <c r="G43" s="123">
        <f t="shared" si="7"/>
        <v>1060</v>
      </c>
      <c r="H43" s="31"/>
      <c r="I43" s="31"/>
    </row>
    <row r="44" spans="1:10" ht="31.2" x14ac:dyDescent="0.3">
      <c r="A44" s="35">
        <v>30</v>
      </c>
      <c r="B44" s="133" t="s">
        <v>38</v>
      </c>
      <c r="C44" s="31"/>
      <c r="D44" s="23">
        <v>1000</v>
      </c>
      <c r="E44" s="23"/>
      <c r="F44" s="17">
        <v>100</v>
      </c>
      <c r="G44" s="123">
        <f t="shared" si="7"/>
        <v>900</v>
      </c>
      <c r="H44" s="31"/>
      <c r="I44" s="31"/>
    </row>
    <row r="45" spans="1:10" x14ac:dyDescent="0.3">
      <c r="A45" s="137" t="s">
        <v>39</v>
      </c>
      <c r="B45" s="138" t="s">
        <v>131</v>
      </c>
      <c r="C45" s="139"/>
      <c r="D45" s="140">
        <f t="shared" ref="D45:H45" si="8">D46+D63+D73+D79+D87+D92</f>
        <v>588000</v>
      </c>
      <c r="E45" s="140">
        <f t="shared" si="8"/>
        <v>356500</v>
      </c>
      <c r="F45" s="140">
        <f t="shared" si="8"/>
        <v>0</v>
      </c>
      <c r="G45" s="140">
        <f t="shared" si="8"/>
        <v>588000</v>
      </c>
      <c r="H45" s="140">
        <f t="shared" si="8"/>
        <v>39319</v>
      </c>
      <c r="I45" s="139"/>
      <c r="J45" s="141"/>
    </row>
    <row r="46" spans="1:10" x14ac:dyDescent="0.3">
      <c r="A46" s="142" t="s">
        <v>2</v>
      </c>
      <c r="B46" s="143" t="s">
        <v>43</v>
      </c>
      <c r="C46" s="144"/>
      <c r="D46" s="145">
        <f>SUM(D47:D62)</f>
        <v>240000</v>
      </c>
      <c r="E46" s="145">
        <f t="shared" ref="E46:H46" si="9">SUM(E47:E62)</f>
        <v>10000</v>
      </c>
      <c r="F46" s="145">
        <f t="shared" si="9"/>
        <v>0</v>
      </c>
      <c r="G46" s="145">
        <f t="shared" si="9"/>
        <v>240000</v>
      </c>
      <c r="H46" s="145">
        <f t="shared" si="9"/>
        <v>20119</v>
      </c>
      <c r="I46" s="31"/>
    </row>
    <row r="47" spans="1:10" x14ac:dyDescent="0.3">
      <c r="A47" s="93">
        <v>1</v>
      </c>
      <c r="B47" s="146" t="s">
        <v>44</v>
      </c>
      <c r="C47" s="147"/>
      <c r="D47" s="147">
        <v>2000</v>
      </c>
      <c r="E47" s="23"/>
      <c r="F47" s="31"/>
      <c r="G47" s="148">
        <f>D47</f>
        <v>2000</v>
      </c>
      <c r="H47" s="23">
        <v>1000</v>
      </c>
      <c r="I47" s="31"/>
    </row>
    <row r="48" spans="1:10" x14ac:dyDescent="0.3">
      <c r="A48" s="93">
        <v>2</v>
      </c>
      <c r="B48" s="146" t="s">
        <v>45</v>
      </c>
      <c r="C48" s="149"/>
      <c r="D48" s="149">
        <v>2000</v>
      </c>
      <c r="E48" s="23"/>
      <c r="F48" s="31"/>
      <c r="G48" s="148">
        <f t="shared" ref="G48:G93" si="10">D48</f>
        <v>2000</v>
      </c>
      <c r="H48" s="23">
        <v>1000</v>
      </c>
      <c r="I48" s="31"/>
    </row>
    <row r="49" spans="1:9" x14ac:dyDescent="0.3">
      <c r="A49" s="93">
        <v>3</v>
      </c>
      <c r="B49" s="146" t="s">
        <v>46</v>
      </c>
      <c r="C49" s="149"/>
      <c r="D49" s="149">
        <v>5000</v>
      </c>
      <c r="E49" s="23"/>
      <c r="F49" s="31"/>
      <c r="G49" s="148">
        <f t="shared" si="10"/>
        <v>5000</v>
      </c>
      <c r="H49" s="23">
        <v>1500</v>
      </c>
      <c r="I49" s="31"/>
    </row>
    <row r="50" spans="1:9" ht="31.2" x14ac:dyDescent="0.3">
      <c r="A50" s="93">
        <v>4</v>
      </c>
      <c r="B50" s="146" t="s">
        <v>47</v>
      </c>
      <c r="C50" s="149"/>
      <c r="D50" s="149">
        <v>5000</v>
      </c>
      <c r="E50" s="23"/>
      <c r="F50" s="31"/>
      <c r="G50" s="148">
        <f t="shared" si="10"/>
        <v>5000</v>
      </c>
      <c r="H50" s="23">
        <v>1500</v>
      </c>
      <c r="I50" s="31"/>
    </row>
    <row r="51" spans="1:9" ht="31.2" x14ac:dyDescent="0.3">
      <c r="A51" s="93">
        <v>5</v>
      </c>
      <c r="B51" s="146" t="s">
        <v>99</v>
      </c>
      <c r="C51" s="150"/>
      <c r="D51" s="150">
        <v>4000</v>
      </c>
      <c r="E51" s="23"/>
      <c r="F51" s="31"/>
      <c r="G51" s="148">
        <f t="shared" si="10"/>
        <v>4000</v>
      </c>
      <c r="H51" s="23">
        <v>1619</v>
      </c>
      <c r="I51" s="31"/>
    </row>
    <row r="52" spans="1:9" ht="31.2" x14ac:dyDescent="0.3">
      <c r="A52" s="93">
        <v>6</v>
      </c>
      <c r="B52" s="146" t="s">
        <v>49</v>
      </c>
      <c r="C52" s="147"/>
      <c r="D52" s="147">
        <v>1000</v>
      </c>
      <c r="E52" s="23"/>
      <c r="F52" s="31"/>
      <c r="G52" s="148">
        <f t="shared" si="10"/>
        <v>1000</v>
      </c>
      <c r="H52" s="23">
        <v>500</v>
      </c>
      <c r="I52" s="31"/>
    </row>
    <row r="53" spans="1:9" x14ac:dyDescent="0.3">
      <c r="A53" s="93">
        <v>7</v>
      </c>
      <c r="B53" s="146" t="s">
        <v>255</v>
      </c>
      <c r="C53" s="147"/>
      <c r="D53" s="147">
        <v>700</v>
      </c>
      <c r="E53" s="147"/>
      <c r="F53" s="31"/>
      <c r="G53" s="148">
        <f t="shared" si="10"/>
        <v>700</v>
      </c>
      <c r="H53" s="23">
        <v>250</v>
      </c>
      <c r="I53" s="31"/>
    </row>
    <row r="54" spans="1:9" x14ac:dyDescent="0.3">
      <c r="A54" s="93">
        <v>8</v>
      </c>
      <c r="B54" s="146" t="s">
        <v>256</v>
      </c>
      <c r="C54" s="147"/>
      <c r="D54" s="147">
        <v>800</v>
      </c>
      <c r="E54" s="147"/>
      <c r="F54" s="31"/>
      <c r="G54" s="148">
        <f t="shared" si="10"/>
        <v>800</v>
      </c>
      <c r="H54" s="23">
        <v>250</v>
      </c>
      <c r="I54" s="31"/>
    </row>
    <row r="55" spans="1:9" x14ac:dyDescent="0.3">
      <c r="A55" s="93">
        <v>9</v>
      </c>
      <c r="B55" s="146" t="s">
        <v>50</v>
      </c>
      <c r="C55" s="147"/>
      <c r="D55" s="147">
        <v>1500</v>
      </c>
      <c r="E55" s="23"/>
      <c r="F55" s="31"/>
      <c r="G55" s="148">
        <f t="shared" si="10"/>
        <v>1500</v>
      </c>
      <c r="H55" s="23">
        <v>500</v>
      </c>
      <c r="I55" s="31"/>
    </row>
    <row r="56" spans="1:9" x14ac:dyDescent="0.3">
      <c r="A56" s="93">
        <v>10</v>
      </c>
      <c r="B56" s="151" t="s">
        <v>51</v>
      </c>
      <c r="C56" s="147"/>
      <c r="D56" s="147">
        <v>1000</v>
      </c>
      <c r="E56" s="23"/>
      <c r="F56" s="31"/>
      <c r="G56" s="148">
        <f t="shared" si="10"/>
        <v>1000</v>
      </c>
      <c r="H56" s="23">
        <v>500</v>
      </c>
      <c r="I56" s="31"/>
    </row>
    <row r="57" spans="1:9" ht="31.2" x14ac:dyDescent="0.3">
      <c r="A57" s="93">
        <v>11</v>
      </c>
      <c r="B57" s="151" t="s">
        <v>100</v>
      </c>
      <c r="C57" s="147"/>
      <c r="D57" s="147">
        <v>12000</v>
      </c>
      <c r="E57" s="23">
        <v>10000</v>
      </c>
      <c r="F57" s="31"/>
      <c r="G57" s="148">
        <f t="shared" si="10"/>
        <v>12000</v>
      </c>
      <c r="H57" s="23">
        <v>10000</v>
      </c>
      <c r="I57" s="31"/>
    </row>
    <row r="58" spans="1:9" ht="46.8" x14ac:dyDescent="0.3">
      <c r="A58" s="93">
        <v>12</v>
      </c>
      <c r="B58" s="146" t="s">
        <v>52</v>
      </c>
      <c r="C58" s="95"/>
      <c r="D58" s="149">
        <v>6000</v>
      </c>
      <c r="E58" s="23"/>
      <c r="F58" s="31"/>
      <c r="G58" s="148">
        <f t="shared" si="10"/>
        <v>6000</v>
      </c>
      <c r="H58" s="23">
        <v>1500</v>
      </c>
      <c r="I58" s="31"/>
    </row>
    <row r="59" spans="1:9" ht="31.2" x14ac:dyDescent="0.3">
      <c r="A59" s="93">
        <v>13</v>
      </c>
      <c r="B59" s="94" t="s">
        <v>101</v>
      </c>
      <c r="C59" s="95"/>
      <c r="D59" s="96">
        <v>100000</v>
      </c>
      <c r="E59" s="23"/>
      <c r="F59" s="31"/>
      <c r="G59" s="148">
        <f t="shared" si="10"/>
        <v>100000</v>
      </c>
      <c r="H59" s="23"/>
      <c r="I59" s="31"/>
    </row>
    <row r="60" spans="1:9" ht="31.2" x14ac:dyDescent="0.3">
      <c r="A60" s="93">
        <v>14</v>
      </c>
      <c r="B60" s="146" t="s">
        <v>48</v>
      </c>
      <c r="C60" s="95"/>
      <c r="D60" s="96">
        <v>4000</v>
      </c>
      <c r="E60" s="23"/>
      <c r="F60" s="31"/>
      <c r="G60" s="148">
        <f t="shared" si="10"/>
        <v>4000</v>
      </c>
      <c r="H60" s="23"/>
      <c r="I60" s="31"/>
    </row>
    <row r="61" spans="1:9" ht="62.4" x14ac:dyDescent="0.3">
      <c r="A61" s="93">
        <v>15</v>
      </c>
      <c r="B61" s="94" t="s">
        <v>102</v>
      </c>
      <c r="C61" s="95"/>
      <c r="D61" s="95">
        <v>50000</v>
      </c>
      <c r="E61" s="23"/>
      <c r="F61" s="31"/>
      <c r="G61" s="148">
        <f t="shared" si="10"/>
        <v>50000</v>
      </c>
      <c r="H61" s="23"/>
      <c r="I61" s="31"/>
    </row>
    <row r="62" spans="1:9" x14ac:dyDescent="0.3">
      <c r="A62" s="93">
        <v>16</v>
      </c>
      <c r="B62" s="94" t="s">
        <v>252</v>
      </c>
      <c r="C62" s="95"/>
      <c r="D62" s="95">
        <v>45000</v>
      </c>
      <c r="E62" s="23"/>
      <c r="F62" s="31"/>
      <c r="G62" s="148">
        <f t="shared" si="10"/>
        <v>45000</v>
      </c>
      <c r="H62" s="23"/>
      <c r="I62" s="31"/>
    </row>
    <row r="63" spans="1:9" x14ac:dyDescent="0.3">
      <c r="A63" s="142" t="s">
        <v>23</v>
      </c>
      <c r="B63" s="152" t="s">
        <v>53</v>
      </c>
      <c r="C63" s="144"/>
      <c r="D63" s="153">
        <f>SUM(D64:D72)</f>
        <v>62500</v>
      </c>
      <c r="E63" s="153">
        <f t="shared" ref="E63:H63" si="11">SUM(E64:E72)</f>
        <v>62500</v>
      </c>
      <c r="F63" s="153">
        <f t="shared" si="11"/>
        <v>0</v>
      </c>
      <c r="G63" s="153">
        <f t="shared" si="11"/>
        <v>62500</v>
      </c>
      <c r="H63" s="153">
        <f t="shared" si="11"/>
        <v>11500</v>
      </c>
      <c r="I63" s="144">
        <f t="shared" ref="I63" si="12">SUM(I64:I65)</f>
        <v>0</v>
      </c>
    </row>
    <row r="64" spans="1:9" ht="46.8" x14ac:dyDescent="0.3">
      <c r="A64" s="93">
        <v>17</v>
      </c>
      <c r="B64" s="146" t="s">
        <v>54</v>
      </c>
      <c r="C64" s="154"/>
      <c r="D64" s="147">
        <v>1000</v>
      </c>
      <c r="E64" s="23">
        <v>1000</v>
      </c>
      <c r="F64" s="31"/>
      <c r="G64" s="148">
        <f t="shared" si="10"/>
        <v>1000</v>
      </c>
      <c r="H64" s="23">
        <v>500</v>
      </c>
      <c r="I64" s="31"/>
    </row>
    <row r="65" spans="1:9" x14ac:dyDescent="0.3">
      <c r="A65" s="93">
        <v>18</v>
      </c>
      <c r="B65" s="146" t="s">
        <v>55</v>
      </c>
      <c r="C65" s="96"/>
      <c r="D65" s="147">
        <v>2500</v>
      </c>
      <c r="E65" s="23">
        <v>2500</v>
      </c>
      <c r="F65" s="31"/>
      <c r="G65" s="148">
        <f t="shared" si="10"/>
        <v>2500</v>
      </c>
      <c r="H65" s="23">
        <v>1000</v>
      </c>
      <c r="I65" s="31"/>
    </row>
    <row r="66" spans="1:9" ht="46.8" x14ac:dyDescent="0.3">
      <c r="A66" s="93">
        <v>19</v>
      </c>
      <c r="B66" s="146" t="s">
        <v>103</v>
      </c>
      <c r="C66" s="144"/>
      <c r="D66" s="155">
        <v>15000</v>
      </c>
      <c r="E66" s="156">
        <v>15000</v>
      </c>
      <c r="F66" s="144"/>
      <c r="G66" s="148">
        <f t="shared" si="10"/>
        <v>15000</v>
      </c>
      <c r="H66" s="156">
        <f>8000</f>
        <v>8000</v>
      </c>
      <c r="I66" s="31"/>
    </row>
    <row r="67" spans="1:9" x14ac:dyDescent="0.3">
      <c r="A67" s="93">
        <v>20</v>
      </c>
      <c r="B67" s="146" t="s">
        <v>56</v>
      </c>
      <c r="C67" s="96"/>
      <c r="D67" s="147">
        <v>1000</v>
      </c>
      <c r="E67" s="23">
        <v>1000</v>
      </c>
      <c r="F67" s="31"/>
      <c r="G67" s="148">
        <f t="shared" si="10"/>
        <v>1000</v>
      </c>
      <c r="H67" s="23">
        <v>500</v>
      </c>
      <c r="I67" s="31"/>
    </row>
    <row r="68" spans="1:9" ht="31.2" x14ac:dyDescent="0.3">
      <c r="A68" s="93">
        <v>21</v>
      </c>
      <c r="B68" s="146" t="s">
        <v>57</v>
      </c>
      <c r="C68" s="96"/>
      <c r="D68" s="147">
        <v>5000</v>
      </c>
      <c r="E68" s="23">
        <v>5000</v>
      </c>
      <c r="F68" s="31"/>
      <c r="G68" s="148">
        <f t="shared" si="10"/>
        <v>5000</v>
      </c>
      <c r="H68" s="23">
        <v>1500</v>
      </c>
      <c r="I68" s="31"/>
    </row>
    <row r="69" spans="1:9" x14ac:dyDescent="0.3">
      <c r="A69" s="93">
        <v>22</v>
      </c>
      <c r="B69" s="94" t="s">
        <v>104</v>
      </c>
      <c r="C69" s="96"/>
      <c r="D69" s="96">
        <v>10000</v>
      </c>
      <c r="E69" s="23">
        <v>10000</v>
      </c>
      <c r="F69" s="31"/>
      <c r="G69" s="148">
        <f t="shared" si="10"/>
        <v>10000</v>
      </c>
      <c r="H69" s="17"/>
      <c r="I69" s="31"/>
    </row>
    <row r="70" spans="1:9" ht="31.2" x14ac:dyDescent="0.3">
      <c r="A70" s="93">
        <v>23</v>
      </c>
      <c r="B70" s="94" t="s">
        <v>105</v>
      </c>
      <c r="C70" s="96"/>
      <c r="D70" s="96">
        <v>10000</v>
      </c>
      <c r="E70" s="23">
        <v>10000</v>
      </c>
      <c r="F70" s="31"/>
      <c r="G70" s="148">
        <f t="shared" si="10"/>
        <v>10000</v>
      </c>
      <c r="H70" s="17"/>
      <c r="I70" s="31"/>
    </row>
    <row r="71" spans="1:9" ht="31.2" x14ac:dyDescent="0.3">
      <c r="A71" s="93">
        <v>24</v>
      </c>
      <c r="B71" s="94" t="s">
        <v>106</v>
      </c>
      <c r="C71" s="96"/>
      <c r="D71" s="97">
        <v>15000</v>
      </c>
      <c r="E71" s="23">
        <v>15000</v>
      </c>
      <c r="F71" s="31"/>
      <c r="G71" s="148">
        <f t="shared" si="10"/>
        <v>15000</v>
      </c>
      <c r="H71" s="17"/>
      <c r="I71" s="31"/>
    </row>
    <row r="72" spans="1:9" ht="31.2" x14ac:dyDescent="0.3">
      <c r="A72" s="93">
        <v>25</v>
      </c>
      <c r="B72" s="94" t="s">
        <v>253</v>
      </c>
      <c r="C72" s="96"/>
      <c r="D72" s="97">
        <v>3000</v>
      </c>
      <c r="E72" s="23">
        <v>3000</v>
      </c>
      <c r="F72" s="31"/>
      <c r="G72" s="148">
        <f t="shared" si="10"/>
        <v>3000</v>
      </c>
      <c r="H72" s="17"/>
      <c r="I72" s="31"/>
    </row>
    <row r="73" spans="1:9" x14ac:dyDescent="0.3">
      <c r="A73" s="142" t="s">
        <v>29</v>
      </c>
      <c r="B73" s="152" t="s">
        <v>58</v>
      </c>
      <c r="C73" s="96"/>
      <c r="D73" s="153">
        <f>SUM(D74:D78)</f>
        <v>27500</v>
      </c>
      <c r="E73" s="153">
        <f t="shared" ref="E73:H73" si="13">SUM(E74:E78)</f>
        <v>27500</v>
      </c>
      <c r="F73" s="153">
        <f t="shared" si="13"/>
        <v>0</v>
      </c>
      <c r="G73" s="153">
        <f t="shared" si="13"/>
        <v>27500</v>
      </c>
      <c r="H73" s="153">
        <f t="shared" si="13"/>
        <v>2700</v>
      </c>
      <c r="I73" s="31"/>
    </row>
    <row r="74" spans="1:9" ht="46.8" x14ac:dyDescent="0.3">
      <c r="A74" s="93">
        <v>26</v>
      </c>
      <c r="B74" s="157" t="s">
        <v>59</v>
      </c>
      <c r="C74" s="96"/>
      <c r="D74" s="147">
        <v>10000</v>
      </c>
      <c r="E74" s="23">
        <v>10000</v>
      </c>
      <c r="F74" s="31"/>
      <c r="G74" s="148">
        <f t="shared" si="10"/>
        <v>10000</v>
      </c>
      <c r="H74" s="28">
        <v>2000</v>
      </c>
      <c r="I74" s="31"/>
    </row>
    <row r="75" spans="1:9" ht="31.2" x14ac:dyDescent="0.3">
      <c r="A75" s="93">
        <v>27</v>
      </c>
      <c r="B75" s="146" t="s">
        <v>107</v>
      </c>
      <c r="C75" s="97"/>
      <c r="D75" s="147">
        <v>1000</v>
      </c>
      <c r="E75" s="23">
        <v>1000</v>
      </c>
      <c r="F75" s="31"/>
      <c r="G75" s="148">
        <f t="shared" si="10"/>
        <v>1000</v>
      </c>
      <c r="H75" s="23">
        <f>700-300</f>
        <v>400</v>
      </c>
      <c r="I75" s="31"/>
    </row>
    <row r="76" spans="1:9" x14ac:dyDescent="0.3">
      <c r="A76" s="93">
        <v>28</v>
      </c>
      <c r="B76" s="94" t="s">
        <v>108</v>
      </c>
      <c r="C76" s="97"/>
      <c r="D76" s="97">
        <v>6000</v>
      </c>
      <c r="E76" s="23">
        <v>6000</v>
      </c>
      <c r="F76" s="31"/>
      <c r="G76" s="148">
        <f t="shared" si="10"/>
        <v>6000</v>
      </c>
      <c r="H76" s="23"/>
      <c r="I76" s="31"/>
    </row>
    <row r="77" spans="1:9" ht="31.2" x14ac:dyDescent="0.3">
      <c r="A77" s="93">
        <v>29</v>
      </c>
      <c r="B77" s="158" t="s">
        <v>109</v>
      </c>
      <c r="C77" s="97"/>
      <c r="D77" s="159">
        <v>10000</v>
      </c>
      <c r="E77" s="23">
        <v>10000</v>
      </c>
      <c r="F77" s="31"/>
      <c r="G77" s="148">
        <f t="shared" si="10"/>
        <v>10000</v>
      </c>
      <c r="H77" s="23"/>
      <c r="I77" s="31"/>
    </row>
    <row r="78" spans="1:9" ht="31.2" x14ac:dyDescent="0.3">
      <c r="A78" s="93">
        <v>30</v>
      </c>
      <c r="B78" s="158" t="s">
        <v>143</v>
      </c>
      <c r="C78" s="97"/>
      <c r="D78" s="159">
        <v>500</v>
      </c>
      <c r="E78" s="23">
        <v>500</v>
      </c>
      <c r="F78" s="31"/>
      <c r="G78" s="148">
        <f t="shared" si="10"/>
        <v>500</v>
      </c>
      <c r="H78" s="23">
        <v>300</v>
      </c>
      <c r="I78" s="31"/>
    </row>
    <row r="79" spans="1:9" x14ac:dyDescent="0.3">
      <c r="A79" s="142" t="s">
        <v>60</v>
      </c>
      <c r="B79" s="152" t="s">
        <v>61</v>
      </c>
      <c r="C79" s="96"/>
      <c r="D79" s="145">
        <f>SUM(D80:D86)</f>
        <v>169500</v>
      </c>
      <c r="E79" s="145">
        <f t="shared" ref="E79:H79" si="14">SUM(E80:E86)</f>
        <v>169500</v>
      </c>
      <c r="F79" s="145">
        <f t="shared" si="14"/>
        <v>0</v>
      </c>
      <c r="G79" s="145">
        <f t="shared" si="14"/>
        <v>169500</v>
      </c>
      <c r="H79" s="145">
        <f t="shared" si="14"/>
        <v>3500</v>
      </c>
      <c r="I79" s="31"/>
    </row>
    <row r="80" spans="1:9" ht="46.8" x14ac:dyDescent="0.3">
      <c r="A80" s="93">
        <v>31</v>
      </c>
      <c r="B80" s="160" t="s">
        <v>110</v>
      </c>
      <c r="C80" s="97"/>
      <c r="D80" s="161">
        <v>1000</v>
      </c>
      <c r="E80" s="23">
        <v>1000</v>
      </c>
      <c r="F80" s="31"/>
      <c r="G80" s="148">
        <f t="shared" si="10"/>
        <v>1000</v>
      </c>
      <c r="H80" s="23">
        <v>500</v>
      </c>
      <c r="I80" s="31"/>
    </row>
    <row r="81" spans="1:12" ht="31.2" x14ac:dyDescent="0.3">
      <c r="A81" s="93">
        <v>32</v>
      </c>
      <c r="B81" s="160" t="s">
        <v>111</v>
      </c>
      <c r="C81" s="97"/>
      <c r="D81" s="149">
        <v>3000</v>
      </c>
      <c r="E81" s="23">
        <v>3000</v>
      </c>
      <c r="F81" s="31"/>
      <c r="G81" s="148">
        <f t="shared" si="10"/>
        <v>3000</v>
      </c>
      <c r="H81" s="23">
        <v>1000</v>
      </c>
      <c r="I81" s="31"/>
    </row>
    <row r="82" spans="1:12" ht="46.8" x14ac:dyDescent="0.3">
      <c r="A82" s="93">
        <v>33</v>
      </c>
      <c r="B82" s="160" t="s">
        <v>112</v>
      </c>
      <c r="C82" s="162"/>
      <c r="D82" s="149">
        <v>2500</v>
      </c>
      <c r="E82" s="163">
        <v>2500</v>
      </c>
      <c r="F82" s="162"/>
      <c r="G82" s="148">
        <f t="shared" si="10"/>
        <v>2500</v>
      </c>
      <c r="H82" s="163">
        <v>1000</v>
      </c>
      <c r="I82" s="162"/>
    </row>
    <row r="83" spans="1:12" ht="62.4" x14ac:dyDescent="0.3">
      <c r="A83" s="164">
        <v>34</v>
      </c>
      <c r="B83" s="160" t="s">
        <v>113</v>
      </c>
      <c r="C83" s="97"/>
      <c r="D83" s="149">
        <v>1500</v>
      </c>
      <c r="E83" s="23">
        <v>1500</v>
      </c>
      <c r="F83" s="31"/>
      <c r="G83" s="148">
        <f t="shared" si="10"/>
        <v>1500</v>
      </c>
      <c r="H83" s="23">
        <v>500</v>
      </c>
      <c r="I83" s="31"/>
    </row>
    <row r="84" spans="1:12" ht="46.8" x14ac:dyDescent="0.3">
      <c r="A84" s="164">
        <v>35</v>
      </c>
      <c r="B84" s="160" t="s">
        <v>114</v>
      </c>
      <c r="C84" s="97"/>
      <c r="D84" s="149">
        <v>1500</v>
      </c>
      <c r="E84" s="23">
        <v>1500</v>
      </c>
      <c r="F84" s="31"/>
      <c r="G84" s="148">
        <f t="shared" si="10"/>
        <v>1500</v>
      </c>
      <c r="H84" s="23">
        <v>500</v>
      </c>
      <c r="I84" s="31"/>
    </row>
    <row r="85" spans="1:12" ht="31.2" x14ac:dyDescent="0.3">
      <c r="A85" s="164">
        <v>36</v>
      </c>
      <c r="B85" s="158" t="s">
        <v>115</v>
      </c>
      <c r="C85" s="97"/>
      <c r="D85" s="96">
        <v>150000</v>
      </c>
      <c r="E85" s="23">
        <v>150000</v>
      </c>
      <c r="F85" s="31"/>
      <c r="G85" s="148">
        <f t="shared" si="10"/>
        <v>150000</v>
      </c>
      <c r="H85" s="31"/>
      <c r="I85" s="31"/>
    </row>
    <row r="86" spans="1:12" x14ac:dyDescent="0.3">
      <c r="A86" s="164">
        <v>37</v>
      </c>
      <c r="B86" s="165" t="s">
        <v>116</v>
      </c>
      <c r="C86" s="97"/>
      <c r="D86" s="96">
        <v>10000</v>
      </c>
      <c r="E86" s="23">
        <v>10000</v>
      </c>
      <c r="F86" s="31"/>
      <c r="G86" s="148">
        <f t="shared" si="10"/>
        <v>10000</v>
      </c>
      <c r="H86" s="31"/>
      <c r="I86" s="31"/>
    </row>
    <row r="87" spans="1:12" x14ac:dyDescent="0.3">
      <c r="A87" s="142" t="s">
        <v>62</v>
      </c>
      <c r="B87" s="166" t="s">
        <v>117</v>
      </c>
      <c r="C87" s="97"/>
      <c r="D87" s="153">
        <f>SUM(D88:D91)</f>
        <v>75500</v>
      </c>
      <c r="E87" s="153">
        <f t="shared" ref="E87:H87" si="15">SUM(E88:E91)</f>
        <v>74000</v>
      </c>
      <c r="F87" s="153">
        <f t="shared" si="15"/>
        <v>0</v>
      </c>
      <c r="G87" s="153">
        <f t="shared" si="15"/>
        <v>75500</v>
      </c>
      <c r="H87" s="153">
        <f t="shared" si="15"/>
        <v>1000</v>
      </c>
      <c r="I87" s="31"/>
    </row>
    <row r="88" spans="1:12" ht="31.2" x14ac:dyDescent="0.3">
      <c r="A88" s="164">
        <v>38</v>
      </c>
      <c r="B88" s="146" t="s">
        <v>63</v>
      </c>
      <c r="C88" s="159"/>
      <c r="D88" s="147">
        <v>2500</v>
      </c>
      <c r="E88" s="23">
        <v>1000</v>
      </c>
      <c r="F88" s="31"/>
      <c r="G88" s="148">
        <f t="shared" si="10"/>
        <v>2500</v>
      </c>
      <c r="H88" s="28">
        <v>1000</v>
      </c>
      <c r="I88" s="31"/>
    </row>
    <row r="89" spans="1:12" ht="31.2" x14ac:dyDescent="0.3">
      <c r="A89" s="164">
        <v>39</v>
      </c>
      <c r="B89" s="94" t="s">
        <v>118</v>
      </c>
      <c r="C89" s="159"/>
      <c r="D89" s="97">
        <v>3000</v>
      </c>
      <c r="E89" s="23">
        <v>3000</v>
      </c>
      <c r="F89" s="31"/>
      <c r="G89" s="148">
        <f t="shared" si="10"/>
        <v>3000</v>
      </c>
      <c r="H89" s="23"/>
      <c r="I89" s="31"/>
    </row>
    <row r="90" spans="1:12" x14ac:dyDescent="0.3">
      <c r="A90" s="164">
        <v>40</v>
      </c>
      <c r="B90" s="94" t="s">
        <v>119</v>
      </c>
      <c r="C90" s="159"/>
      <c r="D90" s="97">
        <v>20000</v>
      </c>
      <c r="E90" s="23">
        <v>20000</v>
      </c>
      <c r="F90" s="31"/>
      <c r="G90" s="148">
        <f t="shared" si="10"/>
        <v>20000</v>
      </c>
      <c r="H90" s="23"/>
      <c r="I90" s="31"/>
    </row>
    <row r="91" spans="1:12" ht="46.8" x14ac:dyDescent="0.3">
      <c r="A91" s="164">
        <v>41</v>
      </c>
      <c r="B91" s="167" t="s">
        <v>120</v>
      </c>
      <c r="C91" s="159"/>
      <c r="D91" s="168">
        <v>50000</v>
      </c>
      <c r="E91" s="23">
        <v>50000</v>
      </c>
      <c r="F91" s="31"/>
      <c r="G91" s="148">
        <f t="shared" si="10"/>
        <v>50000</v>
      </c>
      <c r="H91" s="23"/>
      <c r="I91" s="31"/>
    </row>
    <row r="92" spans="1:12" x14ac:dyDescent="0.3">
      <c r="A92" s="142" t="s">
        <v>121</v>
      </c>
      <c r="B92" s="143" t="s">
        <v>122</v>
      </c>
      <c r="C92" s="162"/>
      <c r="D92" s="169">
        <f>D93</f>
        <v>13000</v>
      </c>
      <c r="E92" s="169">
        <f t="shared" ref="E92:H92" si="16">E93</f>
        <v>13000</v>
      </c>
      <c r="F92" s="170">
        <f t="shared" si="16"/>
        <v>0</v>
      </c>
      <c r="G92" s="148">
        <f t="shared" si="10"/>
        <v>13000</v>
      </c>
      <c r="H92" s="153">
        <f t="shared" si="16"/>
        <v>500</v>
      </c>
      <c r="I92" s="162"/>
    </row>
    <row r="93" spans="1:12" ht="31.2" x14ac:dyDescent="0.3">
      <c r="A93" s="93">
        <v>42</v>
      </c>
      <c r="B93" s="146" t="s">
        <v>64</v>
      </c>
      <c r="C93" s="97"/>
      <c r="D93" s="147">
        <v>13000</v>
      </c>
      <c r="E93" s="23">
        <v>13000</v>
      </c>
      <c r="F93" s="31"/>
      <c r="G93" s="148">
        <f t="shared" si="10"/>
        <v>13000</v>
      </c>
      <c r="H93" s="17">
        <v>500</v>
      </c>
      <c r="I93" s="31"/>
    </row>
    <row r="94" spans="1:12" s="30" customFormat="1" x14ac:dyDescent="0.3">
      <c r="A94" s="142"/>
      <c r="B94" s="137" t="s">
        <v>123</v>
      </c>
      <c r="C94" s="162"/>
      <c r="D94" s="171">
        <f>D10+D45</f>
        <v>663010</v>
      </c>
      <c r="E94" s="171">
        <f t="shared" ref="E94:H94" si="17">E10+E45</f>
        <v>370100</v>
      </c>
      <c r="F94" s="171">
        <f t="shared" si="17"/>
        <v>26219</v>
      </c>
      <c r="G94" s="171">
        <f t="shared" si="17"/>
        <v>636791</v>
      </c>
      <c r="H94" s="171">
        <f t="shared" si="17"/>
        <v>45319</v>
      </c>
      <c r="I94" s="36"/>
      <c r="K94" s="172"/>
      <c r="L94" s="172"/>
    </row>
    <row r="95" spans="1:12" x14ac:dyDescent="0.3">
      <c r="A95" s="173"/>
      <c r="B95" s="174"/>
      <c r="C95" s="175"/>
      <c r="D95" s="176"/>
    </row>
    <row r="96" spans="1:12" ht="18" customHeight="1" x14ac:dyDescent="0.3">
      <c r="F96" s="99" t="s">
        <v>125</v>
      </c>
      <c r="G96" s="99"/>
      <c r="H96" s="99"/>
    </row>
  </sheetData>
  <mergeCells count="13">
    <mergeCell ref="F96:H96"/>
    <mergeCell ref="A4:I4"/>
    <mergeCell ref="A5:I5"/>
    <mergeCell ref="A7:A9"/>
    <mergeCell ref="B7:B9"/>
    <mergeCell ref="C7:E7"/>
    <mergeCell ref="I7:I9"/>
    <mergeCell ref="C8:C9"/>
    <mergeCell ref="D8:E8"/>
    <mergeCell ref="F7:F9"/>
    <mergeCell ref="G7:G9"/>
    <mergeCell ref="H7:H9"/>
    <mergeCell ref="G6:I6"/>
  </mergeCells>
  <pageMargins left="0.45" right="0.2" top="0.5" bottom="0.25" header="0.3" footer="0.3"/>
  <pageSetup paperSize="9"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84004-8CBB-4784-936A-061C780C3BA6}">
  <dimension ref="A1:M147"/>
  <sheetViews>
    <sheetView tabSelected="1" topLeftCell="A16" workbookViewId="0">
      <selection activeCell="C104" sqref="C104"/>
    </sheetView>
  </sheetViews>
  <sheetFormatPr defaultRowHeight="18" x14ac:dyDescent="0.35"/>
  <cols>
    <col min="1" max="1" width="3.54296875" customWidth="1"/>
    <col min="2" max="2" width="23.54296875" customWidth="1"/>
    <col min="3" max="3" width="13.36328125" customWidth="1"/>
    <col min="4" max="4" width="9.6328125" customWidth="1"/>
    <col min="5" max="6" width="9.54296875" customWidth="1"/>
    <col min="7" max="7" width="12.90625" customWidth="1"/>
    <col min="8" max="8" width="10.90625" customWidth="1"/>
    <col min="13" max="13" width="10.26953125" bestFit="1" customWidth="1"/>
  </cols>
  <sheetData>
    <row r="1" spans="1:10" x14ac:dyDescent="0.35">
      <c r="A1" s="5"/>
      <c r="B1" s="6" t="s">
        <v>124</v>
      </c>
      <c r="C1" s="5"/>
      <c r="D1" s="5"/>
      <c r="E1" s="5"/>
      <c r="F1" s="5"/>
      <c r="G1" s="5"/>
      <c r="H1" s="5"/>
      <c r="I1" s="5"/>
      <c r="J1" s="5"/>
    </row>
    <row r="2" spans="1:10" x14ac:dyDescent="0.35">
      <c r="A2" s="5"/>
      <c r="B2" s="6" t="s">
        <v>65</v>
      </c>
      <c r="C2" s="5"/>
      <c r="D2" s="5"/>
      <c r="E2" s="5"/>
      <c r="F2" s="5"/>
      <c r="G2" s="5"/>
      <c r="H2" s="5"/>
      <c r="I2" s="5"/>
      <c r="J2" s="5"/>
    </row>
    <row r="3" spans="1:10" x14ac:dyDescent="0.35">
      <c r="A3" s="5"/>
      <c r="B3" s="6"/>
      <c r="C3" s="5"/>
      <c r="D3" s="5"/>
      <c r="E3" s="5"/>
      <c r="F3" s="5"/>
      <c r="G3" s="5"/>
      <c r="H3" s="5"/>
      <c r="I3" s="5"/>
      <c r="J3" s="5"/>
    </row>
    <row r="4" spans="1:10" x14ac:dyDescent="0.35">
      <c r="A4" s="87" t="s">
        <v>251</v>
      </c>
      <c r="B4" s="87"/>
      <c r="C4" s="87"/>
      <c r="D4" s="87"/>
      <c r="E4" s="87"/>
      <c r="F4" s="87"/>
      <c r="G4" s="87"/>
      <c r="H4" s="87"/>
      <c r="I4" s="87"/>
      <c r="J4" s="87"/>
    </row>
    <row r="5" spans="1:10" x14ac:dyDescent="0.35">
      <c r="A5" s="88" t="s">
        <v>67</v>
      </c>
      <c r="B5" s="88"/>
      <c r="C5" s="88"/>
      <c r="D5" s="88"/>
      <c r="E5" s="88"/>
      <c r="F5" s="88"/>
      <c r="G5" s="88"/>
      <c r="H5" s="88"/>
      <c r="I5" s="88"/>
      <c r="J5" s="88"/>
    </row>
    <row r="6" spans="1:10" x14ac:dyDescent="0.35">
      <c r="A6" s="7"/>
      <c r="B6" s="5"/>
      <c r="C6" s="5"/>
      <c r="D6" s="5"/>
      <c r="E6" s="5"/>
      <c r="F6" s="5"/>
      <c r="G6" s="5"/>
      <c r="H6" s="90" t="s">
        <v>66</v>
      </c>
      <c r="I6" s="90"/>
      <c r="J6" s="90"/>
    </row>
    <row r="7" spans="1:10" x14ac:dyDescent="0.35">
      <c r="A7" s="89" t="s">
        <v>0</v>
      </c>
      <c r="B7" s="89" t="s">
        <v>68</v>
      </c>
      <c r="C7" s="92" t="s">
        <v>133</v>
      </c>
      <c r="D7" s="92"/>
      <c r="E7" s="92"/>
      <c r="F7" s="92" t="s">
        <v>135</v>
      </c>
      <c r="G7" s="92" t="s">
        <v>137</v>
      </c>
      <c r="H7" s="92" t="s">
        <v>129</v>
      </c>
      <c r="I7" s="92" t="s">
        <v>130</v>
      </c>
      <c r="J7" s="89" t="s">
        <v>70</v>
      </c>
    </row>
    <row r="8" spans="1:10" x14ac:dyDescent="0.35">
      <c r="A8" s="89"/>
      <c r="B8" s="89"/>
      <c r="C8" s="92" t="s">
        <v>71</v>
      </c>
      <c r="D8" s="92" t="s">
        <v>72</v>
      </c>
      <c r="E8" s="92"/>
      <c r="F8" s="92"/>
      <c r="G8" s="92"/>
      <c r="H8" s="92"/>
      <c r="I8" s="92"/>
      <c r="J8" s="89"/>
    </row>
    <row r="9" spans="1:10" ht="45" customHeight="1" x14ac:dyDescent="0.35">
      <c r="A9" s="89"/>
      <c r="B9" s="89"/>
      <c r="C9" s="92"/>
      <c r="D9" s="1" t="s">
        <v>127</v>
      </c>
      <c r="E9" s="1" t="s">
        <v>134</v>
      </c>
      <c r="F9" s="92"/>
      <c r="G9" s="92"/>
      <c r="H9" s="92"/>
      <c r="I9" s="92"/>
      <c r="J9" s="89"/>
    </row>
    <row r="10" spans="1:10" s="14" customFormat="1" ht="31.2" x14ac:dyDescent="0.3">
      <c r="A10" s="3"/>
      <c r="B10" s="27" t="s">
        <v>142</v>
      </c>
      <c r="C10" s="8"/>
      <c r="D10" s="26">
        <f>D11+D33+D71</f>
        <v>80484.787559999997</v>
      </c>
      <c r="E10" s="26">
        <f t="shared" ref="E10:I10" si="0">E11+E33+E71</f>
        <v>2603.0460000000003</v>
      </c>
      <c r="F10" s="26">
        <f t="shared" si="0"/>
        <v>72144.002000000008</v>
      </c>
      <c r="G10" s="26">
        <f t="shared" si="0"/>
        <v>66126.717999999993</v>
      </c>
      <c r="H10" s="26">
        <f t="shared" si="0"/>
        <v>7233.2284999999993</v>
      </c>
      <c r="I10" s="26">
        <f t="shared" si="0"/>
        <v>1270.5999999999999</v>
      </c>
      <c r="J10" s="3"/>
    </row>
    <row r="11" spans="1:10" s="14" customFormat="1" ht="15.6" x14ac:dyDescent="0.3">
      <c r="A11" s="3" t="s">
        <v>2</v>
      </c>
      <c r="B11" s="27" t="s">
        <v>167</v>
      </c>
      <c r="C11" s="8"/>
      <c r="D11" s="26">
        <f>SUM(D12:D32)</f>
        <v>24404.292560000002</v>
      </c>
      <c r="E11" s="26">
        <f t="shared" ref="E11:I11" si="1">SUM(E12:E32)</f>
        <v>2603.0460000000003</v>
      </c>
      <c r="F11" s="26">
        <f t="shared" si="1"/>
        <v>21709.893000000004</v>
      </c>
      <c r="G11" s="26">
        <f t="shared" si="1"/>
        <v>17578.987999999998</v>
      </c>
      <c r="H11" s="26">
        <f t="shared" si="1"/>
        <v>4130.9049999999988</v>
      </c>
      <c r="I11" s="26">
        <f t="shared" si="1"/>
        <v>1270.5999999999999</v>
      </c>
      <c r="J11" s="3"/>
    </row>
    <row r="12" spans="1:10" s="15" customFormat="1" ht="46.8" x14ac:dyDescent="0.35">
      <c r="A12" s="25">
        <v>1</v>
      </c>
      <c r="B12" s="2" t="s">
        <v>40</v>
      </c>
      <c r="C12" s="4" t="s">
        <v>136</v>
      </c>
      <c r="D12" s="18">
        <v>1132.441</v>
      </c>
      <c r="E12" s="17"/>
      <c r="F12" s="19">
        <v>447.41300000000001</v>
      </c>
      <c r="G12" s="20">
        <v>21.355</v>
      </c>
      <c r="H12" s="19">
        <f>F12-G12</f>
        <v>426.05799999999999</v>
      </c>
      <c r="I12" s="16">
        <v>350</v>
      </c>
      <c r="J12" s="17"/>
    </row>
    <row r="13" spans="1:10" s="15" customFormat="1" ht="46.8" x14ac:dyDescent="0.3">
      <c r="A13" s="25">
        <v>2</v>
      </c>
      <c r="B13" s="13" t="s">
        <v>41</v>
      </c>
      <c r="C13" s="21" t="s">
        <v>138</v>
      </c>
      <c r="D13" s="22">
        <v>2800</v>
      </c>
      <c r="E13" s="23">
        <v>2000</v>
      </c>
      <c r="F13" s="23">
        <v>2733.72</v>
      </c>
      <c r="G13" s="28">
        <v>2137.2739999999999</v>
      </c>
      <c r="H13" s="19">
        <f t="shared" ref="H13:H15" si="2">F13-G13</f>
        <v>596.44599999999991</v>
      </c>
      <c r="I13" s="16">
        <v>550</v>
      </c>
      <c r="J13" s="23"/>
    </row>
    <row r="14" spans="1:10" s="15" customFormat="1" ht="62.4" x14ac:dyDescent="0.35">
      <c r="A14" s="25">
        <v>3</v>
      </c>
      <c r="B14" s="13" t="s">
        <v>132</v>
      </c>
      <c r="C14" s="4" t="s">
        <v>140</v>
      </c>
      <c r="D14" s="18">
        <v>1705.4880000000001</v>
      </c>
      <c r="E14" s="23">
        <v>603.04600000000005</v>
      </c>
      <c r="F14" s="23">
        <v>1591.2190000000001</v>
      </c>
      <c r="G14" s="28">
        <v>1275.654</v>
      </c>
      <c r="H14" s="19">
        <f t="shared" si="2"/>
        <v>315.56500000000005</v>
      </c>
      <c r="I14" s="16">
        <v>280.60000000000002</v>
      </c>
      <c r="J14" s="17"/>
    </row>
    <row r="15" spans="1:10" s="15" customFormat="1" ht="46.8" x14ac:dyDescent="0.35">
      <c r="A15" s="25">
        <v>4</v>
      </c>
      <c r="B15" s="13" t="s">
        <v>42</v>
      </c>
      <c r="C15" s="4" t="s">
        <v>139</v>
      </c>
      <c r="D15" s="23">
        <v>1177.1969999999999</v>
      </c>
      <c r="E15" s="24"/>
      <c r="F15" s="23">
        <v>1049.2739999999999</v>
      </c>
      <c r="G15" s="28">
        <v>926.73900000000003</v>
      </c>
      <c r="H15" s="23">
        <f t="shared" si="2"/>
        <v>122.53499999999985</v>
      </c>
      <c r="I15" s="16">
        <v>90</v>
      </c>
      <c r="J15" s="17"/>
    </row>
    <row r="16" spans="1:10" s="14" customFormat="1" ht="46.8" x14ac:dyDescent="0.3">
      <c r="A16" s="25">
        <v>5</v>
      </c>
      <c r="B16" s="11" t="s">
        <v>144</v>
      </c>
      <c r="C16" s="31"/>
      <c r="D16" s="33">
        <v>300</v>
      </c>
      <c r="E16" s="17"/>
      <c r="F16" s="20">
        <v>289.19200000000001</v>
      </c>
      <c r="G16" s="20">
        <v>259.77499999999998</v>
      </c>
      <c r="H16" s="20">
        <f>F16-G16</f>
        <v>29.41700000000003</v>
      </c>
      <c r="I16" s="17"/>
      <c r="J16" s="17"/>
    </row>
    <row r="17" spans="1:13" ht="62.4" x14ac:dyDescent="0.35">
      <c r="A17" s="25">
        <v>6</v>
      </c>
      <c r="B17" s="11" t="s">
        <v>145</v>
      </c>
      <c r="C17" s="4" t="s">
        <v>160</v>
      </c>
      <c r="D17" s="23">
        <v>1100</v>
      </c>
      <c r="E17" s="23"/>
      <c r="F17" s="23">
        <v>1064.4269999999999</v>
      </c>
      <c r="G17" s="9">
        <v>959.14300000000003</v>
      </c>
      <c r="H17" s="20">
        <f t="shared" ref="H17:H70" si="3">F17-G17</f>
        <v>105.28399999999988</v>
      </c>
      <c r="I17" s="9"/>
      <c r="J17" s="23"/>
    </row>
    <row r="18" spans="1:13" ht="62.4" x14ac:dyDescent="0.35">
      <c r="A18" s="25">
        <v>7</v>
      </c>
      <c r="B18" s="11" t="s">
        <v>146</v>
      </c>
      <c r="C18" s="4" t="s">
        <v>166</v>
      </c>
      <c r="D18" s="28">
        <v>997.82</v>
      </c>
      <c r="E18" s="28"/>
      <c r="F18" s="28">
        <v>966.13599999999997</v>
      </c>
      <c r="G18" s="28">
        <v>920.03099999999995</v>
      </c>
      <c r="H18" s="28">
        <f t="shared" si="3"/>
        <v>46.105000000000018</v>
      </c>
      <c r="I18" s="28"/>
      <c r="J18" s="28"/>
    </row>
    <row r="19" spans="1:13" ht="46.8" x14ac:dyDescent="0.35">
      <c r="A19" s="25">
        <v>8</v>
      </c>
      <c r="B19" s="11" t="s">
        <v>147</v>
      </c>
      <c r="C19" s="4" t="s">
        <v>159</v>
      </c>
      <c r="D19" s="28">
        <v>486.21</v>
      </c>
      <c r="E19" s="28"/>
      <c r="F19" s="28">
        <v>483.26</v>
      </c>
      <c r="G19" s="28">
        <v>473.56200000000001</v>
      </c>
      <c r="H19" s="28">
        <f t="shared" si="3"/>
        <v>9.6979999999999791</v>
      </c>
      <c r="I19" s="28"/>
      <c r="J19" s="28"/>
      <c r="M19" s="10"/>
    </row>
    <row r="20" spans="1:13" ht="46.8" x14ac:dyDescent="0.35">
      <c r="A20" s="25">
        <v>9</v>
      </c>
      <c r="B20" s="11" t="s">
        <v>148</v>
      </c>
      <c r="C20" s="35" t="s">
        <v>163</v>
      </c>
      <c r="D20" s="28">
        <v>503.98700000000002</v>
      </c>
      <c r="E20" s="28"/>
      <c r="F20" s="28">
        <v>449.43</v>
      </c>
      <c r="G20" s="28">
        <v>205.71</v>
      </c>
      <c r="H20" s="28">
        <f t="shared" si="3"/>
        <v>243.72</v>
      </c>
      <c r="I20" s="28"/>
      <c r="J20" s="28"/>
    </row>
    <row r="21" spans="1:13" ht="46.8" x14ac:dyDescent="0.35">
      <c r="A21" s="25">
        <v>10</v>
      </c>
      <c r="B21" s="11" t="s">
        <v>165</v>
      </c>
      <c r="C21" s="4" t="s">
        <v>162</v>
      </c>
      <c r="D21" s="28">
        <v>362.62200000000001</v>
      </c>
      <c r="E21" s="28"/>
      <c r="F21" s="28">
        <v>309.26799999999997</v>
      </c>
      <c r="G21" s="28"/>
      <c r="H21" s="28">
        <f t="shared" si="3"/>
        <v>309.26799999999997</v>
      </c>
      <c r="I21" s="28"/>
      <c r="J21" s="28"/>
    </row>
    <row r="22" spans="1:13" ht="46.8" x14ac:dyDescent="0.35">
      <c r="A22" s="25">
        <v>11</v>
      </c>
      <c r="B22" s="11" t="s">
        <v>164</v>
      </c>
      <c r="C22" s="4" t="s">
        <v>161</v>
      </c>
      <c r="D22" s="28">
        <v>469.41</v>
      </c>
      <c r="E22" s="28"/>
      <c r="F22" s="28">
        <v>401.55700000000002</v>
      </c>
      <c r="G22" s="28"/>
      <c r="H22" s="28">
        <f t="shared" si="3"/>
        <v>401.55700000000002</v>
      </c>
      <c r="I22" s="28"/>
      <c r="J22" s="28"/>
    </row>
    <row r="23" spans="1:13" ht="31.2" x14ac:dyDescent="0.35">
      <c r="A23" s="25">
        <v>12</v>
      </c>
      <c r="B23" s="11" t="s">
        <v>149</v>
      </c>
      <c r="C23" s="28"/>
      <c r="D23" s="28">
        <v>1099.386</v>
      </c>
      <c r="E23" s="28"/>
      <c r="F23" s="28">
        <v>988.91200000000003</v>
      </c>
      <c r="G23" s="28">
        <v>927.16899999999998</v>
      </c>
      <c r="H23" s="28">
        <f t="shared" si="3"/>
        <v>61.743000000000052</v>
      </c>
      <c r="I23" s="28"/>
      <c r="J23" s="28"/>
    </row>
    <row r="24" spans="1:13" s="14" customFormat="1" ht="62.4" x14ac:dyDescent="0.3">
      <c r="A24" s="25">
        <v>13</v>
      </c>
      <c r="B24" s="11" t="s">
        <v>150</v>
      </c>
      <c r="C24" s="28"/>
      <c r="D24" s="28">
        <v>1161.0805600000001</v>
      </c>
      <c r="E24" s="28"/>
      <c r="F24" s="28">
        <v>1010.311</v>
      </c>
      <c r="G24" s="28">
        <v>549.02700000000004</v>
      </c>
      <c r="H24" s="28">
        <f t="shared" si="3"/>
        <v>461.28399999999999</v>
      </c>
      <c r="I24" s="28"/>
      <c r="J24" s="28"/>
    </row>
    <row r="25" spans="1:13" s="14" customFormat="1" ht="46.8" x14ac:dyDescent="0.3">
      <c r="A25" s="25">
        <v>14</v>
      </c>
      <c r="B25" s="11" t="s">
        <v>151</v>
      </c>
      <c r="C25" s="31"/>
      <c r="D25" s="28">
        <v>124.518</v>
      </c>
      <c r="E25" s="28"/>
      <c r="F25" s="28">
        <v>117.27</v>
      </c>
      <c r="G25" s="28"/>
      <c r="H25" s="28">
        <f t="shared" si="3"/>
        <v>117.27</v>
      </c>
      <c r="I25" s="31"/>
      <c r="J25" s="31"/>
    </row>
    <row r="26" spans="1:13" s="14" customFormat="1" ht="15.6" x14ac:dyDescent="0.3">
      <c r="A26" s="25">
        <v>15</v>
      </c>
      <c r="B26" s="11" t="s">
        <v>152</v>
      </c>
      <c r="C26" s="31"/>
      <c r="D26" s="28">
        <v>4018.74</v>
      </c>
      <c r="E26" s="28"/>
      <c r="F26" s="28">
        <v>3773.4569999999999</v>
      </c>
      <c r="G26" s="28">
        <v>3594.9940000000001</v>
      </c>
      <c r="H26" s="28">
        <f t="shared" si="3"/>
        <v>178.46299999999974</v>
      </c>
      <c r="I26" s="31"/>
      <c r="J26" s="31"/>
    </row>
    <row r="27" spans="1:13" s="14" customFormat="1" ht="31.2" x14ac:dyDescent="0.3">
      <c r="A27" s="25">
        <v>16</v>
      </c>
      <c r="B27" s="11" t="s">
        <v>153</v>
      </c>
      <c r="C27" s="31"/>
      <c r="D27" s="28">
        <v>2000</v>
      </c>
      <c r="E27" s="28"/>
      <c r="F27" s="28">
        <v>1885.1679999999999</v>
      </c>
      <c r="G27" s="28">
        <v>1835.35</v>
      </c>
      <c r="H27" s="28">
        <f t="shared" si="3"/>
        <v>49.817999999999984</v>
      </c>
      <c r="I27" s="31"/>
      <c r="J27" s="31"/>
    </row>
    <row r="28" spans="1:13" s="14" customFormat="1" ht="15.6" x14ac:dyDescent="0.3">
      <c r="A28" s="25">
        <v>17</v>
      </c>
      <c r="B28" s="12" t="s">
        <v>154</v>
      </c>
      <c r="C28" s="31"/>
      <c r="D28" s="28">
        <v>625.74199999999996</v>
      </c>
      <c r="E28" s="28"/>
      <c r="F28" s="28">
        <v>575.53300000000002</v>
      </c>
      <c r="G28" s="28">
        <v>547.73800000000006</v>
      </c>
      <c r="H28" s="28">
        <f t="shared" si="3"/>
        <v>27.794999999999959</v>
      </c>
      <c r="I28" s="31"/>
      <c r="J28" s="31"/>
    </row>
    <row r="29" spans="1:13" s="14" customFormat="1" ht="31.2" x14ac:dyDescent="0.3">
      <c r="A29" s="25">
        <v>18</v>
      </c>
      <c r="B29" s="11" t="s">
        <v>155</v>
      </c>
      <c r="C29" s="31"/>
      <c r="D29" s="28">
        <v>1084.2909999999999</v>
      </c>
      <c r="E29" s="28"/>
      <c r="F29" s="28">
        <v>867.52300000000002</v>
      </c>
      <c r="G29" s="28">
        <v>840.15200000000004</v>
      </c>
      <c r="H29" s="28">
        <f t="shared" si="3"/>
        <v>27.370999999999981</v>
      </c>
      <c r="I29" s="31"/>
      <c r="J29" s="31"/>
    </row>
    <row r="30" spans="1:13" s="14" customFormat="1" ht="31.2" x14ac:dyDescent="0.3">
      <c r="A30" s="25">
        <v>19</v>
      </c>
      <c r="B30" s="11" t="s">
        <v>156</v>
      </c>
      <c r="C30" s="31"/>
      <c r="D30" s="28">
        <v>1083.0619999999999</v>
      </c>
      <c r="E30" s="28"/>
      <c r="F30" s="28">
        <v>832.79899999999998</v>
      </c>
      <c r="G30" s="28">
        <v>790.81799999999998</v>
      </c>
      <c r="H30" s="28">
        <f t="shared" si="3"/>
        <v>41.980999999999995</v>
      </c>
      <c r="I30" s="31"/>
      <c r="J30" s="31"/>
    </row>
    <row r="31" spans="1:13" s="14" customFormat="1" ht="31.2" x14ac:dyDescent="0.3">
      <c r="A31" s="25">
        <v>20</v>
      </c>
      <c r="B31" s="11" t="s">
        <v>157</v>
      </c>
      <c r="C31" s="31"/>
      <c r="D31" s="28">
        <v>1142.95</v>
      </c>
      <c r="E31" s="28"/>
      <c r="F31" s="28">
        <v>982.76800000000003</v>
      </c>
      <c r="G31" s="28">
        <v>647.60799999999995</v>
      </c>
      <c r="H31" s="28">
        <f t="shared" si="3"/>
        <v>335.16000000000008</v>
      </c>
      <c r="I31" s="31"/>
      <c r="J31" s="31"/>
    </row>
    <row r="32" spans="1:13" s="14" customFormat="1" ht="15.6" x14ac:dyDescent="0.3">
      <c r="A32" s="25">
        <v>21</v>
      </c>
      <c r="B32" s="34" t="s">
        <v>158</v>
      </c>
      <c r="C32" s="31"/>
      <c r="D32" s="28">
        <v>1029.348</v>
      </c>
      <c r="E32" s="28"/>
      <c r="F32" s="28">
        <v>891.25599999999997</v>
      </c>
      <c r="G32" s="28">
        <v>666.88900000000001</v>
      </c>
      <c r="H32" s="28">
        <f t="shared" si="3"/>
        <v>224.36699999999996</v>
      </c>
      <c r="I32" s="31"/>
      <c r="J32" s="31"/>
    </row>
    <row r="33" spans="1:10" s="29" customFormat="1" ht="17.399999999999999" x14ac:dyDescent="0.3">
      <c r="A33" s="40" t="s">
        <v>19</v>
      </c>
      <c r="B33" s="27" t="s">
        <v>168</v>
      </c>
      <c r="C33" s="36"/>
      <c r="D33" s="43">
        <f>SUM(D34:D70)</f>
        <v>56080.494999999988</v>
      </c>
      <c r="E33" s="43">
        <f t="shared" ref="E33:I33" si="4">SUM(E34:E70)</f>
        <v>0</v>
      </c>
      <c r="F33" s="43">
        <f t="shared" si="4"/>
        <v>50434.109000000004</v>
      </c>
      <c r="G33" s="43">
        <f t="shared" si="4"/>
        <v>48547.729999999996</v>
      </c>
      <c r="H33" s="43">
        <f t="shared" si="4"/>
        <v>1886.3790000000008</v>
      </c>
      <c r="I33" s="43">
        <f t="shared" si="4"/>
        <v>0</v>
      </c>
      <c r="J33" s="36"/>
    </row>
    <row r="34" spans="1:10" ht="31.2" x14ac:dyDescent="0.35">
      <c r="A34" s="25">
        <v>1</v>
      </c>
      <c r="B34" s="37" t="s">
        <v>169</v>
      </c>
      <c r="C34" s="31"/>
      <c r="D34" s="38">
        <v>4021.7759999999998</v>
      </c>
      <c r="E34" s="17"/>
      <c r="F34" s="38">
        <v>3641.78</v>
      </c>
      <c r="G34" s="38">
        <v>3424.4</v>
      </c>
      <c r="H34" s="28">
        <f t="shared" si="3"/>
        <v>217.38000000000011</v>
      </c>
      <c r="I34" s="31"/>
      <c r="J34" s="31"/>
    </row>
    <row r="35" spans="1:10" ht="31.2" x14ac:dyDescent="0.35">
      <c r="A35" s="25">
        <v>2</v>
      </c>
      <c r="B35" s="11" t="s">
        <v>170</v>
      </c>
      <c r="C35" s="31"/>
      <c r="D35" s="38">
        <v>680</v>
      </c>
      <c r="E35" s="17"/>
      <c r="F35" s="38">
        <v>645.70000000000005</v>
      </c>
      <c r="G35" s="38">
        <v>628.70000000000005</v>
      </c>
      <c r="H35" s="28">
        <f t="shared" si="3"/>
        <v>17</v>
      </c>
      <c r="I35" s="31"/>
      <c r="J35" s="31"/>
    </row>
    <row r="36" spans="1:10" ht="62.4" x14ac:dyDescent="0.35">
      <c r="A36" s="25">
        <v>3</v>
      </c>
      <c r="B36" s="11" t="s">
        <v>171</v>
      </c>
      <c r="C36" s="31"/>
      <c r="D36" s="38">
        <v>1167.577</v>
      </c>
      <c r="E36" s="17"/>
      <c r="F36" s="38">
        <v>1056.83</v>
      </c>
      <c r="G36" s="38">
        <v>1027.471</v>
      </c>
      <c r="H36" s="28">
        <f t="shared" si="3"/>
        <v>29.358999999999924</v>
      </c>
      <c r="I36" s="31"/>
      <c r="J36" s="31"/>
    </row>
    <row r="37" spans="1:10" ht="31.2" x14ac:dyDescent="0.35">
      <c r="A37" s="25">
        <v>4</v>
      </c>
      <c r="B37" s="37" t="s">
        <v>172</v>
      </c>
      <c r="C37" s="31"/>
      <c r="D37" s="38">
        <v>6200</v>
      </c>
      <c r="E37" s="17"/>
      <c r="F37" s="38">
        <v>5082.3630000000003</v>
      </c>
      <c r="G37" s="38">
        <v>4946.4549999999999</v>
      </c>
      <c r="H37" s="28">
        <f t="shared" si="3"/>
        <v>135.90800000000036</v>
      </c>
      <c r="I37" s="31"/>
      <c r="J37" s="31"/>
    </row>
    <row r="38" spans="1:10" ht="46.8" x14ac:dyDescent="0.35">
      <c r="A38" s="25">
        <v>5</v>
      </c>
      <c r="B38" s="37" t="s">
        <v>173</v>
      </c>
      <c r="C38" s="31"/>
      <c r="D38" s="23">
        <v>810.29399999999998</v>
      </c>
      <c r="E38" s="23"/>
      <c r="F38" s="23">
        <v>405.55399999999997</v>
      </c>
      <c r="G38" s="23">
        <v>358.92200000000003</v>
      </c>
      <c r="H38" s="23">
        <f t="shared" si="3"/>
        <v>46.631999999999948</v>
      </c>
      <c r="I38" s="31"/>
      <c r="J38" s="31"/>
    </row>
    <row r="39" spans="1:10" ht="46.8" x14ac:dyDescent="0.35">
      <c r="A39" s="25">
        <v>6</v>
      </c>
      <c r="B39" s="37" t="s">
        <v>174</v>
      </c>
      <c r="C39" s="31"/>
      <c r="D39" s="23">
        <v>5044.9080000000004</v>
      </c>
      <c r="E39" s="23"/>
      <c r="F39" s="23">
        <v>4722.4939999999997</v>
      </c>
      <c r="G39" s="23">
        <v>4601.2169999999996</v>
      </c>
      <c r="H39" s="23">
        <f t="shared" si="3"/>
        <v>121.27700000000004</v>
      </c>
      <c r="I39" s="31"/>
      <c r="J39" s="31"/>
    </row>
    <row r="40" spans="1:10" ht="46.8" x14ac:dyDescent="0.35">
      <c r="A40" s="25">
        <v>7</v>
      </c>
      <c r="B40" s="37" t="s">
        <v>175</v>
      </c>
      <c r="C40" s="31"/>
      <c r="D40" s="23">
        <v>680</v>
      </c>
      <c r="E40" s="23"/>
      <c r="F40" s="23">
        <v>661.25</v>
      </c>
      <c r="G40" s="23">
        <v>635.11699999999996</v>
      </c>
      <c r="H40" s="23">
        <f t="shared" si="3"/>
        <v>26.133000000000038</v>
      </c>
      <c r="I40" s="31"/>
      <c r="J40" s="31"/>
    </row>
    <row r="41" spans="1:10" ht="78" x14ac:dyDescent="0.35">
      <c r="A41" s="25">
        <v>8</v>
      </c>
      <c r="B41" s="37" t="s">
        <v>176</v>
      </c>
      <c r="C41" s="31"/>
      <c r="D41" s="23">
        <v>1196.4169999999999</v>
      </c>
      <c r="E41" s="23"/>
      <c r="F41" s="23">
        <v>1109.1790000000001</v>
      </c>
      <c r="G41" s="23">
        <v>1092.4690000000001</v>
      </c>
      <c r="H41" s="23">
        <f t="shared" si="3"/>
        <v>16.710000000000036</v>
      </c>
      <c r="I41" s="31"/>
      <c r="J41" s="31"/>
    </row>
    <row r="42" spans="1:10" s="14" customFormat="1" ht="15.6" x14ac:dyDescent="0.3">
      <c r="A42" s="25">
        <v>9</v>
      </c>
      <c r="B42" s="39" t="s">
        <v>177</v>
      </c>
      <c r="C42" s="31"/>
      <c r="D42" s="23">
        <v>4709</v>
      </c>
      <c r="E42" s="23"/>
      <c r="F42" s="23">
        <v>4455.835</v>
      </c>
      <c r="G42" s="23">
        <v>4414.1440000000002</v>
      </c>
      <c r="H42" s="23">
        <f t="shared" si="3"/>
        <v>41.690999999999804</v>
      </c>
      <c r="I42" s="23"/>
      <c r="J42" s="23"/>
    </row>
    <row r="43" spans="1:10" s="14" customFormat="1" ht="31.2" x14ac:dyDescent="0.3">
      <c r="A43" s="25">
        <v>10</v>
      </c>
      <c r="B43" s="39" t="s">
        <v>178</v>
      </c>
      <c r="C43" s="31"/>
      <c r="D43" s="23">
        <v>4000</v>
      </c>
      <c r="E43" s="23"/>
      <c r="F43" s="23">
        <v>3701.36</v>
      </c>
      <c r="G43" s="23">
        <v>3677.2840000000001</v>
      </c>
      <c r="H43" s="23">
        <f t="shared" si="3"/>
        <v>24.076000000000022</v>
      </c>
      <c r="I43" s="23"/>
      <c r="J43" s="23"/>
    </row>
    <row r="44" spans="1:10" s="14" customFormat="1" ht="46.8" x14ac:dyDescent="0.3">
      <c r="A44" s="25">
        <v>11</v>
      </c>
      <c r="B44" s="39" t="s">
        <v>179</v>
      </c>
      <c r="C44" s="31"/>
      <c r="D44" s="23">
        <v>6000</v>
      </c>
      <c r="E44" s="23"/>
      <c r="F44" s="23">
        <v>5499.19</v>
      </c>
      <c r="G44" s="23">
        <v>5451.701</v>
      </c>
      <c r="H44" s="23">
        <f t="shared" si="3"/>
        <v>47.488999999999578</v>
      </c>
      <c r="I44" s="23"/>
      <c r="J44" s="23"/>
    </row>
    <row r="45" spans="1:10" s="14" customFormat="1" ht="62.4" x14ac:dyDescent="0.3">
      <c r="A45" s="25">
        <v>12</v>
      </c>
      <c r="B45" s="39" t="s">
        <v>180</v>
      </c>
      <c r="C45" s="31"/>
      <c r="D45" s="23">
        <v>425</v>
      </c>
      <c r="E45" s="23"/>
      <c r="F45" s="23">
        <v>332.82900000000001</v>
      </c>
      <c r="G45" s="23">
        <v>323.02</v>
      </c>
      <c r="H45" s="23">
        <f t="shared" si="3"/>
        <v>9.8090000000000259</v>
      </c>
      <c r="I45" s="23"/>
      <c r="J45" s="23"/>
    </row>
    <row r="46" spans="1:10" s="14" customFormat="1" ht="31.2" x14ac:dyDescent="0.3">
      <c r="A46" s="25">
        <v>13</v>
      </c>
      <c r="B46" s="39" t="s">
        <v>181</v>
      </c>
      <c r="C46" s="31"/>
      <c r="D46" s="23">
        <v>1850</v>
      </c>
      <c r="E46" s="23"/>
      <c r="F46" s="23">
        <v>1825.89</v>
      </c>
      <c r="G46" s="23">
        <v>1769.1569999999999</v>
      </c>
      <c r="H46" s="23">
        <f t="shared" si="3"/>
        <v>56.733000000000175</v>
      </c>
      <c r="I46" s="23"/>
      <c r="J46" s="23"/>
    </row>
    <row r="47" spans="1:10" s="14" customFormat="1" ht="46.8" x14ac:dyDescent="0.3">
      <c r="A47" s="25">
        <v>14</v>
      </c>
      <c r="B47" s="39" t="s">
        <v>182</v>
      </c>
      <c r="C47" s="31"/>
      <c r="D47" s="23">
        <v>1056</v>
      </c>
      <c r="E47" s="23"/>
      <c r="F47" s="23">
        <v>1001.029</v>
      </c>
      <c r="G47" s="23">
        <v>975.41099999999994</v>
      </c>
      <c r="H47" s="23">
        <f t="shared" si="3"/>
        <v>25.618000000000052</v>
      </c>
      <c r="I47" s="23"/>
      <c r="J47" s="23"/>
    </row>
    <row r="48" spans="1:10" s="14" customFormat="1" ht="31.2" x14ac:dyDescent="0.3">
      <c r="A48" s="25">
        <v>15</v>
      </c>
      <c r="B48" s="39" t="s">
        <v>183</v>
      </c>
      <c r="C48" s="31"/>
      <c r="D48" s="23">
        <v>255</v>
      </c>
      <c r="E48" s="23"/>
      <c r="F48" s="23">
        <v>224.93</v>
      </c>
      <c r="G48" s="23">
        <v>216.49600000000001</v>
      </c>
      <c r="H48" s="23">
        <f t="shared" si="3"/>
        <v>8.4339999999999975</v>
      </c>
      <c r="I48" s="23"/>
      <c r="J48" s="23"/>
    </row>
    <row r="49" spans="1:10" s="14" customFormat="1" ht="109.2" x14ac:dyDescent="0.3">
      <c r="A49" s="25">
        <v>16</v>
      </c>
      <c r="B49" s="39" t="s">
        <v>184</v>
      </c>
      <c r="C49" s="31"/>
      <c r="D49" s="23">
        <v>737.04100000000005</v>
      </c>
      <c r="E49" s="23"/>
      <c r="F49" s="23">
        <v>609.62599999999998</v>
      </c>
      <c r="G49" s="23">
        <v>521.54399999999998</v>
      </c>
      <c r="H49" s="23">
        <f t="shared" si="3"/>
        <v>88.081999999999994</v>
      </c>
      <c r="I49" s="23"/>
      <c r="J49" s="23"/>
    </row>
    <row r="50" spans="1:10" ht="41.4" x14ac:dyDescent="0.35">
      <c r="A50" s="25">
        <v>17</v>
      </c>
      <c r="B50" s="41" t="s">
        <v>185</v>
      </c>
      <c r="C50" s="32"/>
      <c r="D50" s="28">
        <v>181.46199999999999</v>
      </c>
      <c r="E50" s="28"/>
      <c r="F50" s="28">
        <v>169.68600000000001</v>
      </c>
      <c r="G50" s="28">
        <v>162.667</v>
      </c>
      <c r="H50" s="28">
        <f t="shared" si="3"/>
        <v>7.0190000000000055</v>
      </c>
      <c r="I50" s="28"/>
      <c r="J50" s="28"/>
    </row>
    <row r="51" spans="1:10" ht="69" x14ac:dyDescent="0.35">
      <c r="A51" s="25">
        <v>18</v>
      </c>
      <c r="B51" s="41" t="s">
        <v>186</v>
      </c>
      <c r="C51" s="32"/>
      <c r="D51" s="28">
        <v>1148.0150000000001</v>
      </c>
      <c r="E51" s="28"/>
      <c r="F51" s="28">
        <v>473.76</v>
      </c>
      <c r="G51" s="28">
        <v>420.54500000000002</v>
      </c>
      <c r="H51" s="28">
        <f t="shared" si="3"/>
        <v>53.214999999999975</v>
      </c>
      <c r="I51" s="28"/>
      <c r="J51" s="28"/>
    </row>
    <row r="52" spans="1:10" ht="41.4" x14ac:dyDescent="0.35">
      <c r="A52" s="25">
        <v>19</v>
      </c>
      <c r="B52" s="41" t="s">
        <v>187</v>
      </c>
      <c r="C52" s="32"/>
      <c r="D52" s="28">
        <v>369.42899999999997</v>
      </c>
      <c r="E52" s="28"/>
      <c r="F52" s="28">
        <v>349.221</v>
      </c>
      <c r="G52" s="28">
        <v>329.74099999999999</v>
      </c>
      <c r="H52" s="28">
        <f t="shared" si="3"/>
        <v>19.480000000000018</v>
      </c>
      <c r="I52" s="28"/>
      <c r="J52" s="28"/>
    </row>
    <row r="53" spans="1:10" ht="41.4" x14ac:dyDescent="0.35">
      <c r="A53" s="25">
        <v>20</v>
      </c>
      <c r="B53" s="41" t="s">
        <v>188</v>
      </c>
      <c r="C53" s="32"/>
      <c r="D53" s="28">
        <v>402.875</v>
      </c>
      <c r="E53" s="28"/>
      <c r="F53" s="28">
        <v>398</v>
      </c>
      <c r="G53" s="28">
        <v>374.17399999999998</v>
      </c>
      <c r="H53" s="28">
        <f t="shared" si="3"/>
        <v>23.826000000000022</v>
      </c>
      <c r="I53" s="28"/>
      <c r="J53" s="28"/>
    </row>
    <row r="54" spans="1:10" ht="41.4" x14ac:dyDescent="0.35">
      <c r="A54" s="25">
        <v>21</v>
      </c>
      <c r="B54" s="41" t="s">
        <v>189</v>
      </c>
      <c r="C54" s="32"/>
      <c r="D54" s="28">
        <v>854.495</v>
      </c>
      <c r="E54" s="28"/>
      <c r="F54" s="28">
        <v>871.77200000000005</v>
      </c>
      <c r="G54" s="28">
        <v>806.28800000000001</v>
      </c>
      <c r="H54" s="28">
        <f t="shared" si="3"/>
        <v>65.484000000000037</v>
      </c>
      <c r="I54" s="28"/>
      <c r="J54" s="28"/>
    </row>
    <row r="55" spans="1:10" ht="41.4" x14ac:dyDescent="0.35">
      <c r="A55" s="25">
        <v>22</v>
      </c>
      <c r="B55" s="41" t="s">
        <v>190</v>
      </c>
      <c r="C55" s="32"/>
      <c r="D55" s="28">
        <v>1669</v>
      </c>
      <c r="E55" s="28"/>
      <c r="F55" s="28">
        <v>1565.329</v>
      </c>
      <c r="G55" s="28">
        <v>1529.38</v>
      </c>
      <c r="H55" s="28">
        <f t="shared" si="3"/>
        <v>35.948999999999842</v>
      </c>
      <c r="I55" s="28"/>
      <c r="J55" s="28"/>
    </row>
    <row r="56" spans="1:10" ht="27.6" x14ac:dyDescent="0.35">
      <c r="A56" s="25">
        <v>23</v>
      </c>
      <c r="B56" s="41" t="s">
        <v>191</v>
      </c>
      <c r="C56" s="32"/>
      <c r="D56" s="28">
        <v>427.892</v>
      </c>
      <c r="E56" s="28"/>
      <c r="F56" s="28">
        <v>552.60199999999998</v>
      </c>
      <c r="G56" s="28">
        <v>522.60199999999998</v>
      </c>
      <c r="H56" s="28">
        <f t="shared" si="3"/>
        <v>30</v>
      </c>
      <c r="I56" s="28"/>
      <c r="J56" s="28"/>
    </row>
    <row r="57" spans="1:10" ht="27.6" x14ac:dyDescent="0.35">
      <c r="A57" s="25">
        <v>24</v>
      </c>
      <c r="B57" s="41" t="s">
        <v>192</v>
      </c>
      <c r="C57" s="32"/>
      <c r="D57" s="28">
        <v>201.52099999999999</v>
      </c>
      <c r="E57" s="28"/>
      <c r="F57" s="28">
        <v>154.19499999999999</v>
      </c>
      <c r="G57" s="28">
        <v>138.19999999999999</v>
      </c>
      <c r="H57" s="28">
        <f t="shared" si="3"/>
        <v>15.995000000000005</v>
      </c>
      <c r="I57" s="28"/>
      <c r="J57" s="28"/>
    </row>
    <row r="58" spans="1:10" ht="69" x14ac:dyDescent="0.35">
      <c r="A58" s="25">
        <v>25</v>
      </c>
      <c r="B58" s="41" t="s">
        <v>193</v>
      </c>
      <c r="C58" s="32"/>
      <c r="D58" s="28">
        <v>880.28200000000004</v>
      </c>
      <c r="E58" s="28"/>
      <c r="F58" s="28">
        <v>830.40499999999997</v>
      </c>
      <c r="G58" s="28">
        <v>809.3</v>
      </c>
      <c r="H58" s="28">
        <f t="shared" si="3"/>
        <v>21.105000000000018</v>
      </c>
      <c r="I58" s="28"/>
      <c r="J58" s="28"/>
    </row>
    <row r="59" spans="1:10" ht="27.6" x14ac:dyDescent="0.35">
      <c r="A59" s="25">
        <v>26</v>
      </c>
      <c r="B59" s="41" t="s">
        <v>194</v>
      </c>
      <c r="C59" s="32"/>
      <c r="D59" s="28">
        <v>1131.3399999999999</v>
      </c>
      <c r="E59" s="28"/>
      <c r="F59" s="28">
        <v>1124.8910000000001</v>
      </c>
      <c r="G59" s="28">
        <v>843.74099999999999</v>
      </c>
      <c r="H59" s="28">
        <f t="shared" si="3"/>
        <v>281.15000000000009</v>
      </c>
      <c r="I59" s="28"/>
      <c r="J59" s="28"/>
    </row>
    <row r="60" spans="1:10" ht="41.4" x14ac:dyDescent="0.35">
      <c r="A60" s="25">
        <v>27</v>
      </c>
      <c r="B60" s="41" t="s">
        <v>195</v>
      </c>
      <c r="C60" s="32"/>
      <c r="D60" s="42">
        <v>2314.4349999999999</v>
      </c>
      <c r="E60" s="42"/>
      <c r="F60" s="42">
        <v>1994.0630000000001</v>
      </c>
      <c r="G60" s="42">
        <v>1947.403</v>
      </c>
      <c r="H60" s="28">
        <f t="shared" si="3"/>
        <v>46.660000000000082</v>
      </c>
      <c r="I60" s="42"/>
      <c r="J60" s="42"/>
    </row>
    <row r="61" spans="1:10" ht="41.4" x14ac:dyDescent="0.35">
      <c r="A61" s="25">
        <v>28</v>
      </c>
      <c r="B61" s="41" t="s">
        <v>196</v>
      </c>
      <c r="C61" s="32"/>
      <c r="D61" s="42">
        <v>2811.8780000000002</v>
      </c>
      <c r="E61" s="42"/>
      <c r="F61" s="42">
        <v>2676.7260000000001</v>
      </c>
      <c r="G61" s="42">
        <v>2628.93</v>
      </c>
      <c r="H61" s="28">
        <f t="shared" si="3"/>
        <v>47.796000000000276</v>
      </c>
      <c r="I61" s="42"/>
      <c r="J61" s="42"/>
    </row>
    <row r="62" spans="1:10" ht="27.6" x14ac:dyDescent="0.35">
      <c r="A62" s="25">
        <v>29</v>
      </c>
      <c r="B62" s="41" t="s">
        <v>197</v>
      </c>
      <c r="C62" s="32"/>
      <c r="D62" s="42">
        <v>500</v>
      </c>
      <c r="E62" s="42"/>
      <c r="F62" s="42">
        <v>430.81400000000002</v>
      </c>
      <c r="G62" s="42">
        <v>369.92399999999998</v>
      </c>
      <c r="H62" s="28">
        <f t="shared" si="3"/>
        <v>60.890000000000043</v>
      </c>
      <c r="I62" s="42"/>
      <c r="J62" s="42"/>
    </row>
    <row r="63" spans="1:10" ht="27.6" x14ac:dyDescent="0.35">
      <c r="A63" s="25">
        <v>30</v>
      </c>
      <c r="B63" s="41" t="s">
        <v>198</v>
      </c>
      <c r="C63" s="32"/>
      <c r="D63" s="42">
        <v>474.678</v>
      </c>
      <c r="E63" s="42"/>
      <c r="F63" s="42">
        <v>458.43599999999998</v>
      </c>
      <c r="G63" s="42">
        <v>423.67</v>
      </c>
      <c r="H63" s="28">
        <f t="shared" si="3"/>
        <v>34.765999999999963</v>
      </c>
      <c r="I63" s="42"/>
      <c r="J63" s="42"/>
    </row>
    <row r="64" spans="1:10" ht="27.6" x14ac:dyDescent="0.35">
      <c r="A64" s="25">
        <v>31</v>
      </c>
      <c r="B64" s="41" t="s">
        <v>199</v>
      </c>
      <c r="C64" s="32"/>
      <c r="D64" s="42">
        <v>197.33199999999999</v>
      </c>
      <c r="E64" s="42"/>
      <c r="F64" s="42">
        <v>190.58</v>
      </c>
      <c r="G64" s="42">
        <v>182.98</v>
      </c>
      <c r="H64" s="28">
        <f t="shared" si="3"/>
        <v>7.6000000000000227</v>
      </c>
      <c r="I64" s="42"/>
      <c r="J64" s="42"/>
    </row>
    <row r="65" spans="1:10" ht="27.6" x14ac:dyDescent="0.35">
      <c r="A65" s="25">
        <v>32</v>
      </c>
      <c r="B65" s="41" t="s">
        <v>200</v>
      </c>
      <c r="C65" s="32"/>
      <c r="D65" s="42">
        <v>357.71600000000001</v>
      </c>
      <c r="E65" s="42"/>
      <c r="F65" s="42">
        <v>344.51</v>
      </c>
      <c r="G65" s="42">
        <v>318.49</v>
      </c>
      <c r="H65" s="28">
        <f t="shared" si="3"/>
        <v>26.019999999999982</v>
      </c>
      <c r="I65" s="42"/>
      <c r="J65" s="42"/>
    </row>
    <row r="66" spans="1:10" ht="27.6" x14ac:dyDescent="0.35">
      <c r="A66" s="25">
        <v>33</v>
      </c>
      <c r="B66" s="41" t="s">
        <v>201</v>
      </c>
      <c r="C66" s="32"/>
      <c r="D66" s="42">
        <v>299</v>
      </c>
      <c r="E66" s="42"/>
      <c r="F66" s="42">
        <v>299</v>
      </c>
      <c r="G66" s="42">
        <v>285.12</v>
      </c>
      <c r="H66" s="28">
        <f t="shared" si="3"/>
        <v>13.879999999999995</v>
      </c>
      <c r="I66" s="42"/>
      <c r="J66" s="42"/>
    </row>
    <row r="67" spans="1:10" ht="55.2" x14ac:dyDescent="0.35">
      <c r="A67" s="25">
        <v>34</v>
      </c>
      <c r="B67" s="41" t="s">
        <v>202</v>
      </c>
      <c r="C67" s="32"/>
      <c r="D67" s="42">
        <v>654.04300000000001</v>
      </c>
      <c r="E67" s="42"/>
      <c r="F67" s="42">
        <v>281.654</v>
      </c>
      <c r="G67" s="42">
        <v>236</v>
      </c>
      <c r="H67" s="28">
        <f t="shared" si="3"/>
        <v>45.653999999999996</v>
      </c>
      <c r="I67" s="42"/>
      <c r="J67" s="42"/>
    </row>
    <row r="68" spans="1:10" ht="27.6" x14ac:dyDescent="0.35">
      <c r="A68" s="25">
        <v>35</v>
      </c>
      <c r="B68" s="41" t="s">
        <v>203</v>
      </c>
      <c r="C68" s="32"/>
      <c r="D68" s="42">
        <v>329.97399999999999</v>
      </c>
      <c r="E68" s="42"/>
      <c r="F68" s="42">
        <v>318.68299999999999</v>
      </c>
      <c r="G68" s="42">
        <v>306.72699999999998</v>
      </c>
      <c r="H68" s="28">
        <f t="shared" si="3"/>
        <v>11.956000000000017</v>
      </c>
      <c r="I68" s="42"/>
      <c r="J68" s="42"/>
    </row>
    <row r="69" spans="1:10" ht="27.6" x14ac:dyDescent="0.35">
      <c r="A69" s="25">
        <v>36</v>
      </c>
      <c r="B69" s="41" t="s">
        <v>204</v>
      </c>
      <c r="C69" s="32"/>
      <c r="D69" s="42">
        <v>1062.354</v>
      </c>
      <c r="E69" s="42"/>
      <c r="F69" s="42">
        <v>1003</v>
      </c>
      <c r="G69" s="42">
        <v>976</v>
      </c>
      <c r="H69" s="28">
        <f t="shared" si="3"/>
        <v>27</v>
      </c>
      <c r="I69" s="42"/>
      <c r="J69" s="42"/>
    </row>
    <row r="70" spans="1:10" ht="41.4" x14ac:dyDescent="0.35">
      <c r="A70" s="25">
        <v>37</v>
      </c>
      <c r="B70" s="41" t="s">
        <v>205</v>
      </c>
      <c r="C70" s="32"/>
      <c r="D70" s="42">
        <v>979.76099999999997</v>
      </c>
      <c r="E70" s="42"/>
      <c r="F70" s="42">
        <v>970.94299999999998</v>
      </c>
      <c r="G70" s="42">
        <v>872.34</v>
      </c>
      <c r="H70" s="28">
        <f t="shared" si="3"/>
        <v>98.602999999999952</v>
      </c>
      <c r="I70" s="42"/>
      <c r="J70" s="42"/>
    </row>
    <row r="71" spans="1:10" s="30" customFormat="1" ht="15.6" x14ac:dyDescent="0.3">
      <c r="A71" s="36" t="s">
        <v>23</v>
      </c>
      <c r="B71" s="49" t="s">
        <v>206</v>
      </c>
      <c r="C71" s="36"/>
      <c r="D71" s="86">
        <f>SUM(D72:D115)</f>
        <v>0</v>
      </c>
      <c r="E71" s="86">
        <f t="shared" ref="E71:I71" si="5">SUM(E72:E115)</f>
        <v>0</v>
      </c>
      <c r="F71" s="86">
        <f t="shared" si="5"/>
        <v>0</v>
      </c>
      <c r="G71" s="86">
        <f t="shared" si="5"/>
        <v>0</v>
      </c>
      <c r="H71" s="86">
        <f t="shared" si="5"/>
        <v>1215.9444999999998</v>
      </c>
      <c r="I71" s="86">
        <f t="shared" si="5"/>
        <v>0</v>
      </c>
      <c r="J71" s="36"/>
    </row>
    <row r="72" spans="1:10" x14ac:dyDescent="0.35">
      <c r="A72" s="52">
        <v>1</v>
      </c>
      <c r="B72" s="44" t="s">
        <v>207</v>
      </c>
      <c r="C72" s="32"/>
      <c r="D72" s="32"/>
      <c r="E72" s="32"/>
      <c r="F72" s="32"/>
      <c r="G72" s="32"/>
      <c r="H72" s="46">
        <v>10</v>
      </c>
      <c r="I72" s="32"/>
      <c r="J72" s="32"/>
    </row>
    <row r="73" spans="1:10" x14ac:dyDescent="0.35">
      <c r="A73" s="52">
        <v>2</v>
      </c>
      <c r="B73" s="44" t="s">
        <v>208</v>
      </c>
      <c r="C73" s="32"/>
      <c r="D73" s="32"/>
      <c r="E73" s="32"/>
      <c r="F73" s="32"/>
      <c r="G73" s="32"/>
      <c r="H73" s="46">
        <v>50</v>
      </c>
      <c r="I73" s="32"/>
      <c r="J73" s="32"/>
    </row>
    <row r="74" spans="1:10" x14ac:dyDescent="0.35">
      <c r="A74" s="52">
        <v>3</v>
      </c>
      <c r="B74" s="44" t="s">
        <v>209</v>
      </c>
      <c r="C74" s="32"/>
      <c r="D74" s="32"/>
      <c r="E74" s="32"/>
      <c r="F74" s="32"/>
      <c r="G74" s="32"/>
      <c r="H74" s="46">
        <v>69.244</v>
      </c>
      <c r="I74" s="32"/>
      <c r="J74" s="32"/>
    </row>
    <row r="75" spans="1:10" x14ac:dyDescent="0.35">
      <c r="A75" s="52">
        <v>4</v>
      </c>
      <c r="B75" s="44" t="s">
        <v>210</v>
      </c>
      <c r="C75" s="32"/>
      <c r="D75" s="32"/>
      <c r="E75" s="32"/>
      <c r="F75" s="32"/>
      <c r="G75" s="32"/>
      <c r="H75" s="46">
        <v>6.9596999999999998</v>
      </c>
      <c r="I75" s="32"/>
      <c r="J75" s="32"/>
    </row>
    <row r="76" spans="1:10" x14ac:dyDescent="0.35">
      <c r="A76" s="52">
        <v>5</v>
      </c>
      <c r="B76" s="44" t="s">
        <v>211</v>
      </c>
      <c r="C76" s="32"/>
      <c r="D76" s="32"/>
      <c r="E76" s="32"/>
      <c r="F76" s="32"/>
      <c r="G76" s="32"/>
      <c r="H76" s="46">
        <v>30.283999999999999</v>
      </c>
      <c r="I76" s="32"/>
      <c r="J76" s="32"/>
    </row>
    <row r="77" spans="1:10" x14ac:dyDescent="0.35">
      <c r="A77" s="52">
        <v>6</v>
      </c>
      <c r="B77" s="44" t="s">
        <v>212</v>
      </c>
      <c r="C77" s="32"/>
      <c r="D77" s="32"/>
      <c r="E77" s="32"/>
      <c r="F77" s="32"/>
      <c r="G77" s="32"/>
      <c r="H77" s="46">
        <v>36.591000000000001</v>
      </c>
      <c r="I77" s="32"/>
      <c r="J77" s="32"/>
    </row>
    <row r="78" spans="1:10" x14ac:dyDescent="0.35">
      <c r="A78" s="52">
        <v>7</v>
      </c>
      <c r="B78" s="44" t="s">
        <v>213</v>
      </c>
      <c r="C78" s="32"/>
      <c r="D78" s="32"/>
      <c r="E78" s="32"/>
      <c r="F78" s="32"/>
      <c r="G78" s="32"/>
      <c r="H78" s="46">
        <v>12.175000000000001</v>
      </c>
      <c r="I78" s="32"/>
      <c r="J78" s="32"/>
    </row>
    <row r="79" spans="1:10" x14ac:dyDescent="0.35">
      <c r="A79" s="52">
        <v>8</v>
      </c>
      <c r="B79" s="44" t="s">
        <v>214</v>
      </c>
      <c r="C79" s="32"/>
      <c r="D79" s="32"/>
      <c r="E79" s="32"/>
      <c r="F79" s="32"/>
      <c r="G79" s="32"/>
      <c r="H79" s="46">
        <v>51.930999999999997</v>
      </c>
      <c r="I79" s="32"/>
      <c r="J79" s="32"/>
    </row>
    <row r="80" spans="1:10" x14ac:dyDescent="0.35">
      <c r="A80" s="52">
        <v>9</v>
      </c>
      <c r="B80" s="44" t="s">
        <v>215</v>
      </c>
      <c r="C80" s="32"/>
      <c r="D80" s="32"/>
      <c r="E80" s="32"/>
      <c r="F80" s="32"/>
      <c r="G80" s="32"/>
      <c r="H80" s="46">
        <v>20.149000000000001</v>
      </c>
      <c r="I80" s="32"/>
      <c r="J80" s="32"/>
    </row>
    <row r="81" spans="1:13" x14ac:dyDescent="0.35">
      <c r="A81" s="52">
        <v>10</v>
      </c>
      <c r="B81" s="44" t="s">
        <v>216</v>
      </c>
      <c r="C81" s="32"/>
      <c r="D81" s="32"/>
      <c r="E81" s="32"/>
      <c r="F81" s="32"/>
      <c r="G81" s="32"/>
      <c r="H81" s="46">
        <v>61.540500000000002</v>
      </c>
      <c r="I81" s="32"/>
      <c r="J81" s="32"/>
    </row>
    <row r="82" spans="1:13" x14ac:dyDescent="0.35">
      <c r="A82" s="52">
        <v>11</v>
      </c>
      <c r="B82" s="44" t="s">
        <v>217</v>
      </c>
      <c r="C82" s="32"/>
      <c r="D82" s="32"/>
      <c r="E82" s="32"/>
      <c r="F82" s="32"/>
      <c r="G82" s="32"/>
      <c r="H82" s="46">
        <v>33.938000000000002</v>
      </c>
      <c r="I82" s="32"/>
      <c r="J82" s="32"/>
    </row>
    <row r="83" spans="1:13" x14ac:dyDescent="0.35">
      <c r="A83" s="52">
        <v>12</v>
      </c>
      <c r="B83" s="44" t="s">
        <v>218</v>
      </c>
      <c r="C83" s="32"/>
      <c r="D83" s="32"/>
      <c r="E83" s="32"/>
      <c r="F83" s="32"/>
      <c r="G83" s="32"/>
      <c r="H83" s="46">
        <v>5.2015000000000002</v>
      </c>
      <c r="I83" s="32"/>
      <c r="J83" s="32"/>
    </row>
    <row r="84" spans="1:13" x14ac:dyDescent="0.35">
      <c r="A84" s="52">
        <v>13</v>
      </c>
      <c r="B84" s="44" t="s">
        <v>219</v>
      </c>
      <c r="C84" s="32"/>
      <c r="D84" s="32"/>
      <c r="E84" s="32"/>
      <c r="F84" s="32"/>
      <c r="G84" s="32"/>
      <c r="H84" s="46">
        <v>4.8239000000000001</v>
      </c>
      <c r="I84" s="32"/>
      <c r="J84" s="32"/>
    </row>
    <row r="85" spans="1:13" x14ac:dyDescent="0.35">
      <c r="A85" s="52">
        <v>14</v>
      </c>
      <c r="B85" s="44" t="s">
        <v>220</v>
      </c>
      <c r="C85" s="32"/>
      <c r="D85" s="32"/>
      <c r="E85" s="32"/>
      <c r="F85" s="32"/>
      <c r="G85" s="32"/>
      <c r="H85" s="46">
        <v>16.808399999999999</v>
      </c>
      <c r="I85" s="32"/>
      <c r="J85" s="32"/>
    </row>
    <row r="86" spans="1:13" x14ac:dyDescent="0.35">
      <c r="A86" s="52">
        <v>15</v>
      </c>
      <c r="B86" s="44" t="s">
        <v>221</v>
      </c>
      <c r="C86" s="32"/>
      <c r="D86" s="32"/>
      <c r="E86" s="32"/>
      <c r="F86" s="32"/>
      <c r="G86" s="32"/>
      <c r="H86" s="46">
        <v>29.327999999999999</v>
      </c>
      <c r="I86" s="32"/>
      <c r="J86" s="32"/>
    </row>
    <row r="87" spans="1:13" x14ac:dyDescent="0.35">
      <c r="A87" s="52">
        <v>16</v>
      </c>
      <c r="B87" s="44" t="s">
        <v>222</v>
      </c>
      <c r="C87" s="32"/>
      <c r="D87" s="32"/>
      <c r="E87" s="32"/>
      <c r="F87" s="32"/>
      <c r="G87" s="32"/>
      <c r="H87" s="46">
        <v>32.793999999999997</v>
      </c>
      <c r="I87" s="32"/>
      <c r="J87" s="32"/>
    </row>
    <row r="88" spans="1:13" x14ac:dyDescent="0.35">
      <c r="A88" s="52">
        <v>17</v>
      </c>
      <c r="B88" s="45" t="s">
        <v>223</v>
      </c>
      <c r="C88" s="32"/>
      <c r="D88" s="32"/>
      <c r="E88" s="32"/>
      <c r="F88" s="32"/>
      <c r="G88" s="32"/>
      <c r="H88" s="47">
        <v>59.116</v>
      </c>
      <c r="I88" s="32"/>
      <c r="J88" s="32"/>
    </row>
    <row r="89" spans="1:13" x14ac:dyDescent="0.35">
      <c r="A89" s="52">
        <v>18</v>
      </c>
      <c r="B89" s="2" t="s">
        <v>224</v>
      </c>
      <c r="C89" s="32"/>
      <c r="D89" s="32"/>
      <c r="E89" s="32"/>
      <c r="F89" s="32"/>
      <c r="G89" s="32"/>
      <c r="H89" s="48">
        <v>51.075000000000003</v>
      </c>
      <c r="I89" s="32"/>
      <c r="J89" s="32"/>
    </row>
    <row r="90" spans="1:13" s="50" customFormat="1" ht="15.6" x14ac:dyDescent="0.3">
      <c r="A90" s="52">
        <v>19</v>
      </c>
      <c r="B90" s="68" t="s">
        <v>225</v>
      </c>
      <c r="C90" s="69"/>
      <c r="D90" s="69"/>
      <c r="E90" s="69"/>
      <c r="F90" s="69"/>
      <c r="G90" s="69"/>
      <c r="H90" s="53">
        <v>13.186999999999999</v>
      </c>
      <c r="I90" s="69"/>
      <c r="J90" s="69"/>
      <c r="L90" s="59"/>
    </row>
    <row r="91" spans="1:13" s="50" customFormat="1" ht="46.8" x14ac:dyDescent="0.3">
      <c r="A91" s="52">
        <v>20</v>
      </c>
      <c r="B91" s="68" t="s">
        <v>226</v>
      </c>
      <c r="C91" s="69"/>
      <c r="D91" s="69"/>
      <c r="E91" s="69"/>
      <c r="F91" s="69"/>
      <c r="G91" s="69"/>
      <c r="H91" s="54">
        <v>10.781000000000001</v>
      </c>
      <c r="I91" s="69"/>
      <c r="J91" s="69"/>
      <c r="L91" s="60"/>
    </row>
    <row r="92" spans="1:13" s="50" customFormat="1" ht="46.8" x14ac:dyDescent="0.3">
      <c r="A92" s="52">
        <v>21</v>
      </c>
      <c r="B92" s="2" t="s">
        <v>227</v>
      </c>
      <c r="C92" s="51"/>
      <c r="D92" s="69"/>
      <c r="E92" s="69"/>
      <c r="F92" s="69"/>
      <c r="G92" s="69"/>
      <c r="H92" s="54">
        <v>7.6239999999999997</v>
      </c>
      <c r="I92" s="69"/>
      <c r="J92" s="69"/>
      <c r="L92" s="59"/>
    </row>
    <row r="93" spans="1:13" s="50" customFormat="1" ht="31.2" x14ac:dyDescent="0.3">
      <c r="A93" s="52">
        <v>22</v>
      </c>
      <c r="B93" s="2" t="s">
        <v>228</v>
      </c>
      <c r="C93" s="51"/>
      <c r="D93" s="69"/>
      <c r="E93" s="69"/>
      <c r="F93" s="69"/>
      <c r="G93" s="69"/>
      <c r="H93" s="54">
        <v>6.2190000000000003</v>
      </c>
      <c r="I93" s="69"/>
      <c r="J93" s="69"/>
      <c r="L93" s="60"/>
    </row>
    <row r="94" spans="1:13" s="50" customFormat="1" ht="62.4" x14ac:dyDescent="0.3">
      <c r="A94" s="52">
        <v>23</v>
      </c>
      <c r="B94" s="68" t="s">
        <v>229</v>
      </c>
      <c r="C94" s="69"/>
      <c r="D94" s="69"/>
      <c r="E94" s="69"/>
      <c r="F94" s="69"/>
      <c r="G94" s="69"/>
      <c r="H94" s="71">
        <v>33.505099999999999</v>
      </c>
      <c r="I94" s="69"/>
      <c r="J94" s="69"/>
      <c r="L94" s="59"/>
      <c r="M94" s="61"/>
    </row>
    <row r="95" spans="1:13" s="50" customFormat="1" ht="31.2" x14ac:dyDescent="0.3">
      <c r="A95" s="52">
        <v>24</v>
      </c>
      <c r="B95" s="68" t="s">
        <v>230</v>
      </c>
      <c r="C95" s="69"/>
      <c r="D95" s="69"/>
      <c r="E95" s="69"/>
      <c r="F95" s="69"/>
      <c r="G95" s="69"/>
      <c r="H95" s="71">
        <v>22.476400000000002</v>
      </c>
      <c r="I95" s="69"/>
      <c r="J95" s="69"/>
      <c r="L95" s="59"/>
    </row>
    <row r="96" spans="1:13" s="50" customFormat="1" ht="46.8" x14ac:dyDescent="0.3">
      <c r="A96" s="52">
        <v>25</v>
      </c>
      <c r="B96" s="68" t="s">
        <v>231</v>
      </c>
      <c r="C96" s="69"/>
      <c r="D96" s="69"/>
      <c r="E96" s="69"/>
      <c r="F96" s="69"/>
      <c r="G96" s="69"/>
      <c r="H96" s="71">
        <v>16.533000000000001</v>
      </c>
      <c r="I96" s="69"/>
      <c r="J96" s="69"/>
      <c r="L96" s="62"/>
    </row>
    <row r="97" spans="1:13" s="50" customFormat="1" ht="46.8" x14ac:dyDescent="0.3">
      <c r="A97" s="52">
        <v>26</v>
      </c>
      <c r="B97" s="68" t="s">
        <v>232</v>
      </c>
      <c r="C97" s="69"/>
      <c r="D97" s="69"/>
      <c r="E97" s="69"/>
      <c r="F97" s="69"/>
      <c r="G97" s="69"/>
      <c r="H97" s="71">
        <v>29.818000000000001</v>
      </c>
      <c r="I97" s="69"/>
      <c r="J97" s="69"/>
      <c r="L97" s="59"/>
      <c r="M97" s="61"/>
    </row>
    <row r="98" spans="1:13" s="50" customFormat="1" ht="45.6" customHeight="1" x14ac:dyDescent="0.3">
      <c r="A98" s="52">
        <v>27</v>
      </c>
      <c r="B98" s="68" t="s">
        <v>233</v>
      </c>
      <c r="C98" s="69"/>
      <c r="D98" s="69"/>
      <c r="E98" s="69"/>
      <c r="F98" s="69"/>
      <c r="G98" s="69"/>
      <c r="H98" s="70">
        <v>30.635999999999999</v>
      </c>
      <c r="I98" s="69"/>
      <c r="J98" s="69"/>
      <c r="L98" s="59"/>
    </row>
    <row r="99" spans="1:13" s="50" customFormat="1" ht="46.8" x14ac:dyDescent="0.3">
      <c r="A99" s="52">
        <v>28</v>
      </c>
      <c r="B99" s="68" t="s">
        <v>234</v>
      </c>
      <c r="C99" s="69"/>
      <c r="D99" s="69"/>
      <c r="E99" s="69"/>
      <c r="F99" s="69"/>
      <c r="G99" s="69"/>
      <c r="H99" s="71">
        <v>79.581999999999994</v>
      </c>
      <c r="I99" s="69"/>
      <c r="J99" s="69"/>
      <c r="L99" s="59"/>
    </row>
    <row r="100" spans="1:13" s="50" customFormat="1" ht="31.2" x14ac:dyDescent="0.3">
      <c r="A100" s="52">
        <v>29</v>
      </c>
      <c r="B100" s="68" t="s">
        <v>235</v>
      </c>
      <c r="C100" s="69"/>
      <c r="D100" s="69"/>
      <c r="E100" s="69"/>
      <c r="F100" s="69"/>
      <c r="G100" s="69"/>
      <c r="H100" s="72">
        <v>30.923999999999999</v>
      </c>
      <c r="I100" s="69"/>
      <c r="J100" s="69"/>
      <c r="L100" s="62"/>
    </row>
    <row r="101" spans="1:13" s="50" customFormat="1" ht="31.2" x14ac:dyDescent="0.3">
      <c r="A101" s="52">
        <v>30</v>
      </c>
      <c r="B101" s="68" t="s">
        <v>236</v>
      </c>
      <c r="C101" s="69"/>
      <c r="D101" s="69"/>
      <c r="E101" s="69"/>
      <c r="F101" s="69"/>
      <c r="G101" s="69"/>
      <c r="H101" s="73">
        <v>6.7539999999999996</v>
      </c>
      <c r="I101" s="69"/>
      <c r="J101" s="69"/>
      <c r="L101" s="59"/>
      <c r="M101" s="61"/>
    </row>
    <row r="102" spans="1:13" s="50" customFormat="1" ht="33" customHeight="1" x14ac:dyDescent="0.3">
      <c r="A102" s="52">
        <v>31</v>
      </c>
      <c r="B102" s="68" t="s">
        <v>237</v>
      </c>
      <c r="C102" s="69"/>
      <c r="D102" s="69"/>
      <c r="E102" s="69"/>
      <c r="F102" s="69"/>
      <c r="G102" s="69"/>
      <c r="H102" s="73">
        <v>9.8699999999999992</v>
      </c>
      <c r="I102" s="69"/>
      <c r="J102" s="69"/>
      <c r="L102" s="59"/>
    </row>
    <row r="103" spans="1:13" s="50" customFormat="1" ht="31.2" x14ac:dyDescent="0.3">
      <c r="A103" s="52">
        <v>32</v>
      </c>
      <c r="B103" s="68" t="s">
        <v>238</v>
      </c>
      <c r="C103" s="69"/>
      <c r="D103" s="69"/>
      <c r="E103" s="69"/>
      <c r="F103" s="69"/>
      <c r="G103" s="69"/>
      <c r="H103" s="74">
        <v>8.4220000000000006</v>
      </c>
      <c r="I103" s="69"/>
      <c r="J103" s="69"/>
      <c r="L103" s="63"/>
    </row>
    <row r="104" spans="1:13" s="50" customFormat="1" ht="62.4" x14ac:dyDescent="0.3">
      <c r="A104" s="52">
        <v>33</v>
      </c>
      <c r="B104" s="68" t="s">
        <v>239</v>
      </c>
      <c r="C104" s="69"/>
      <c r="D104" s="69"/>
      <c r="E104" s="69"/>
      <c r="F104" s="69"/>
      <c r="G104" s="75"/>
      <c r="H104" s="53">
        <v>19.062999999999999</v>
      </c>
      <c r="I104" s="76"/>
      <c r="J104" s="69"/>
      <c r="L104" s="59"/>
      <c r="M104" s="61"/>
    </row>
    <row r="105" spans="1:13" s="50" customFormat="1" ht="46.8" x14ac:dyDescent="0.3">
      <c r="A105" s="52">
        <v>34</v>
      </c>
      <c r="B105" s="68" t="s">
        <v>240</v>
      </c>
      <c r="C105" s="69"/>
      <c r="D105" s="69"/>
      <c r="E105" s="69"/>
      <c r="F105" s="69"/>
      <c r="G105" s="75"/>
      <c r="H105" s="55">
        <v>18.273</v>
      </c>
      <c r="I105" s="76"/>
      <c r="J105" s="69"/>
      <c r="L105" s="59"/>
    </row>
    <row r="106" spans="1:13" s="50" customFormat="1" ht="31.2" x14ac:dyDescent="0.3">
      <c r="A106" s="52">
        <v>35</v>
      </c>
      <c r="B106" s="68" t="s">
        <v>241</v>
      </c>
      <c r="C106" s="69"/>
      <c r="D106" s="69"/>
      <c r="E106" s="69"/>
      <c r="F106" s="69"/>
      <c r="G106" s="69"/>
      <c r="H106" s="77">
        <v>131.63300000000001</v>
      </c>
      <c r="I106" s="69"/>
      <c r="J106" s="69"/>
      <c r="L106" s="64"/>
    </row>
    <row r="107" spans="1:13" s="50" customFormat="1" ht="62.4" x14ac:dyDescent="0.3">
      <c r="A107" s="52">
        <v>36</v>
      </c>
      <c r="B107" s="68" t="s">
        <v>242</v>
      </c>
      <c r="C107" s="69"/>
      <c r="D107" s="69"/>
      <c r="E107" s="69"/>
      <c r="F107" s="69"/>
      <c r="G107" s="69"/>
      <c r="H107" s="56">
        <v>30.29</v>
      </c>
      <c r="I107" s="69"/>
      <c r="J107" s="69"/>
      <c r="L107" s="65"/>
    </row>
    <row r="108" spans="1:13" s="50" customFormat="1" ht="31.2" x14ac:dyDescent="0.3">
      <c r="A108" s="52">
        <v>37</v>
      </c>
      <c r="B108" s="68" t="s">
        <v>243</v>
      </c>
      <c r="C108" s="69"/>
      <c r="D108" s="69"/>
      <c r="E108" s="69"/>
      <c r="F108" s="69"/>
      <c r="G108" s="69"/>
      <c r="H108" s="77">
        <v>16.234999999999999</v>
      </c>
      <c r="I108" s="69"/>
      <c r="J108" s="69"/>
      <c r="L108" s="66"/>
    </row>
    <row r="109" spans="1:13" s="50" customFormat="1" ht="31.2" x14ac:dyDescent="0.3">
      <c r="A109" s="52">
        <v>38</v>
      </c>
      <c r="B109" s="68" t="s">
        <v>244</v>
      </c>
      <c r="C109" s="69"/>
      <c r="D109" s="69"/>
      <c r="E109" s="69"/>
      <c r="F109" s="69"/>
      <c r="G109" s="69"/>
      <c r="H109" s="77">
        <v>15.797000000000001</v>
      </c>
      <c r="I109" s="69"/>
      <c r="J109" s="69"/>
      <c r="L109" s="67"/>
    </row>
    <row r="110" spans="1:13" s="50" customFormat="1" ht="46.8" x14ac:dyDescent="0.3">
      <c r="A110" s="52">
        <v>39</v>
      </c>
      <c r="B110" s="68" t="s">
        <v>245</v>
      </c>
      <c r="C110" s="69"/>
      <c r="D110" s="69"/>
      <c r="E110" s="69"/>
      <c r="F110" s="69"/>
      <c r="G110" s="69"/>
      <c r="H110" s="57">
        <v>14.194000000000001</v>
      </c>
      <c r="I110" s="69"/>
      <c r="J110" s="69"/>
      <c r="L110" s="66"/>
    </row>
    <row r="111" spans="1:13" s="50" customFormat="1" ht="31.2" x14ac:dyDescent="0.3">
      <c r="A111" s="52">
        <v>40</v>
      </c>
      <c r="B111" s="68" t="s">
        <v>246</v>
      </c>
      <c r="C111" s="69"/>
      <c r="D111" s="69"/>
      <c r="E111" s="69"/>
      <c r="F111" s="69"/>
      <c r="G111" s="69"/>
      <c r="H111" s="56">
        <v>16.225000000000001</v>
      </c>
      <c r="I111" s="69"/>
      <c r="J111" s="69"/>
      <c r="L111" s="67"/>
    </row>
    <row r="112" spans="1:13" s="50" customFormat="1" ht="46.8" x14ac:dyDescent="0.3">
      <c r="A112" s="52">
        <v>41</v>
      </c>
      <c r="B112" s="68" t="s">
        <v>247</v>
      </c>
      <c r="C112" s="69"/>
      <c r="D112" s="69"/>
      <c r="E112" s="69"/>
      <c r="F112" s="69"/>
      <c r="G112" s="69"/>
      <c r="H112" s="19">
        <v>16.652000000000001</v>
      </c>
      <c r="I112" s="69"/>
      <c r="J112" s="69"/>
      <c r="L112" s="81"/>
    </row>
    <row r="113" spans="1:12" s="50" customFormat="1" ht="31.2" x14ac:dyDescent="0.3">
      <c r="A113" s="52">
        <v>42</v>
      </c>
      <c r="B113" s="68" t="s">
        <v>248</v>
      </c>
      <c r="C113" s="69"/>
      <c r="D113" s="69"/>
      <c r="E113" s="69"/>
      <c r="F113" s="69"/>
      <c r="G113" s="69"/>
      <c r="H113" s="58">
        <v>18.079000000000001</v>
      </c>
      <c r="I113" s="69"/>
      <c r="J113" s="69"/>
      <c r="L113" s="82"/>
    </row>
    <row r="114" spans="1:12" s="50" customFormat="1" ht="62.4" x14ac:dyDescent="0.3">
      <c r="A114" s="52">
        <v>43</v>
      </c>
      <c r="B114" s="68" t="s">
        <v>249</v>
      </c>
      <c r="C114" s="69"/>
      <c r="D114" s="69"/>
      <c r="E114" s="69"/>
      <c r="F114" s="69"/>
      <c r="G114" s="69"/>
      <c r="H114" s="58">
        <v>18.835000000000001</v>
      </c>
      <c r="I114" s="69"/>
      <c r="J114" s="69"/>
      <c r="L114" s="83"/>
    </row>
    <row r="115" spans="1:12" s="50" customFormat="1" ht="46.8" x14ac:dyDescent="0.3">
      <c r="A115" s="52">
        <v>44</v>
      </c>
      <c r="B115" s="68" t="s">
        <v>250</v>
      </c>
      <c r="C115" s="69"/>
      <c r="D115" s="69"/>
      <c r="E115" s="69"/>
      <c r="F115" s="69"/>
      <c r="G115" s="69"/>
      <c r="H115" s="85">
        <v>12.378</v>
      </c>
      <c r="I115" s="69"/>
      <c r="J115" s="69"/>
      <c r="L115" s="82"/>
    </row>
    <row r="116" spans="1:12" s="50" customFormat="1" ht="15.6" x14ac:dyDescent="0.3">
      <c r="A116" s="69"/>
      <c r="B116" s="69"/>
      <c r="C116" s="69"/>
      <c r="D116" s="69"/>
      <c r="E116" s="69"/>
      <c r="F116" s="69"/>
      <c r="G116" s="69"/>
      <c r="H116" s="69"/>
      <c r="I116" s="69"/>
      <c r="J116" s="69"/>
      <c r="L116" s="83"/>
    </row>
    <row r="117" spans="1:12" x14ac:dyDescent="0.35">
      <c r="L117" s="84"/>
    </row>
    <row r="118" spans="1:12" x14ac:dyDescent="0.35">
      <c r="G118" s="91" t="s">
        <v>125</v>
      </c>
      <c r="H118" s="91"/>
      <c r="I118" s="91"/>
      <c r="L118" s="67"/>
    </row>
    <row r="119" spans="1:12" x14ac:dyDescent="0.35">
      <c r="L119" s="65"/>
    </row>
    <row r="120" spans="1:12" x14ac:dyDescent="0.35">
      <c r="L120" s="78"/>
    </row>
    <row r="121" spans="1:12" x14ac:dyDescent="0.35">
      <c r="L121" s="66"/>
    </row>
    <row r="122" spans="1:12" x14ac:dyDescent="0.35">
      <c r="L122" s="79"/>
    </row>
    <row r="123" spans="1:12" x14ac:dyDescent="0.35">
      <c r="L123" s="79"/>
    </row>
    <row r="124" spans="1:12" x14ac:dyDescent="0.35">
      <c r="L124" s="79"/>
    </row>
    <row r="125" spans="1:12" x14ac:dyDescent="0.35">
      <c r="L125" s="79"/>
    </row>
    <row r="126" spans="1:12" x14ac:dyDescent="0.35">
      <c r="L126" s="80"/>
    </row>
    <row r="127" spans="1:12" x14ac:dyDescent="0.35">
      <c r="L127" s="67"/>
    </row>
    <row r="128" spans="1:12" x14ac:dyDescent="0.35">
      <c r="L128" s="66"/>
    </row>
    <row r="129" spans="12:12" x14ac:dyDescent="0.35">
      <c r="L129" s="67"/>
    </row>
    <row r="130" spans="12:12" x14ac:dyDescent="0.35">
      <c r="L130" s="67"/>
    </row>
    <row r="131" spans="12:12" x14ac:dyDescent="0.35">
      <c r="L131" s="67"/>
    </row>
    <row r="132" spans="12:12" x14ac:dyDescent="0.35">
      <c r="L132" s="67"/>
    </row>
    <row r="133" spans="12:12" x14ac:dyDescent="0.35">
      <c r="L133" s="81"/>
    </row>
    <row r="134" spans="12:12" x14ac:dyDescent="0.35">
      <c r="L134" s="82"/>
    </row>
    <row r="135" spans="12:12" x14ac:dyDescent="0.35">
      <c r="L135" s="81"/>
    </row>
    <row r="136" spans="12:12" x14ac:dyDescent="0.35">
      <c r="L136" s="82"/>
    </row>
    <row r="137" spans="12:12" x14ac:dyDescent="0.35">
      <c r="L137" s="81"/>
    </row>
    <row r="138" spans="12:12" x14ac:dyDescent="0.35">
      <c r="L138" s="66"/>
    </row>
    <row r="139" spans="12:12" x14ac:dyDescent="0.35">
      <c r="L139" s="81"/>
    </row>
    <row r="140" spans="12:12" x14ac:dyDescent="0.35">
      <c r="L140" s="82"/>
    </row>
    <row r="141" spans="12:12" x14ac:dyDescent="0.35">
      <c r="L141" s="81"/>
    </row>
    <row r="142" spans="12:12" x14ac:dyDescent="0.35">
      <c r="L142" s="82"/>
    </row>
    <row r="143" spans="12:12" x14ac:dyDescent="0.35">
      <c r="L143" s="83"/>
    </row>
    <row r="144" spans="12:12" x14ac:dyDescent="0.35">
      <c r="L144" s="82"/>
    </row>
    <row r="145" spans="12:12" x14ac:dyDescent="0.35">
      <c r="L145" s="83"/>
    </row>
    <row r="146" spans="12:12" x14ac:dyDescent="0.35">
      <c r="L146" s="84"/>
    </row>
    <row r="147" spans="12:12" x14ac:dyDescent="0.35">
      <c r="L147" s="67"/>
    </row>
  </sheetData>
  <mergeCells count="14">
    <mergeCell ref="G118:I118"/>
    <mergeCell ref="D8:E8"/>
    <mergeCell ref="F7:F9"/>
    <mergeCell ref="H6:J6"/>
    <mergeCell ref="A4:J4"/>
    <mergeCell ref="A5:J5"/>
    <mergeCell ref="A7:A9"/>
    <mergeCell ref="B7:B9"/>
    <mergeCell ref="C7:E7"/>
    <mergeCell ref="G7:G9"/>
    <mergeCell ref="H7:H9"/>
    <mergeCell ref="I7:I9"/>
    <mergeCell ref="J7:J9"/>
    <mergeCell ref="C8:C9"/>
  </mergeCells>
  <hyperlinks>
    <hyperlink ref="B60" r:id="rId1" display="https://dvc.vst.mof.gov.vn/frontend/faces/ThietLapDvqhns?_adf.ctrl-state=13dymt3jce_14&amp;_afrLoop=47191485480251488" xr:uid="{FD02EF42-5DE3-4FD2-944D-A29EAD9DDB32}"/>
    <hyperlink ref="B61" r:id="rId2" display="https://dvc.vst.mof.gov.vn/frontend/faces/ThietLapDvqhns?_adf.ctrl-state=13dymt3jce_14&amp;_afrLoop=47191485480251488" xr:uid="{33799825-56A7-49E4-93AB-27B40FC6881E}"/>
  </hyperlinks>
  <pageMargins left="0.45" right="0.2" top="0.5" bottom="0.25" header="0.3" footer="0.3"/>
  <pageSetup paperSize="9" orientation="landscape"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 1</vt:lpstr>
      <vt:lpstr>PL 2</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soh240901300@outlook.com</cp:lastModifiedBy>
  <cp:lastPrinted>2026-01-11T03:22:44Z</cp:lastPrinted>
  <dcterms:created xsi:type="dcterms:W3CDTF">2025-12-22T04:14:31Z</dcterms:created>
  <dcterms:modified xsi:type="dcterms:W3CDTF">2026-01-13T07:44:04Z</dcterms:modified>
</cp:coreProperties>
</file>